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9"/>
  <workbookPr saveExternalLinkValues="0" codeName="ThisWorkbook" defaultThemeVersion="166925"/>
  <mc:AlternateContent xmlns:mc="http://schemas.openxmlformats.org/markup-compatibility/2006">
    <mc:Choice Requires="x15">
      <x15ac:absPath xmlns:x15ac="http://schemas.microsoft.com/office/spreadsheetml/2010/11/ac" url="https://schoolsnsw-my.sharepoint.com/personal/rebekah-jayne_smith2_det_nsw_edu_au/Documents/2023/Programs for Children/Mobile Preschools/"/>
    </mc:Choice>
  </mc:AlternateContent>
  <xr:revisionPtr revIDLastSave="0" documentId="8_{B24F6CC7-D24B-476F-B67B-C4FB4574AC5E}" xr6:coauthVersionLast="47" xr6:coauthVersionMax="47" xr10:uidLastSave="{00000000-0000-0000-0000-000000000000}"/>
  <workbookProtection workbookAlgorithmName="SHA-512" workbookHashValue="N+nAy2/HKGi55amFSziIV7gEgBJYYpvWpOEFlkwtASYgbnio+v8iuSQSmocORjoiDUzIWY9MVTH5euXjPEptUw==" workbookSaltValue="iTdU+8ZUXX47mcsQRfNdZg==" workbookSpinCount="100000" lockStructure="1"/>
  <bookViews>
    <workbookView xWindow="33720" yWindow="-120" windowWidth="29040" windowHeight="15840" tabRatio="801" firstSheet="1" activeTab="1" xr2:uid="{00000000-000D-0000-FFFF-FFFF00000000}"/>
  </bookViews>
  <sheets>
    <sheet name="1. Start" sheetId="6" r:id="rId1"/>
    <sheet name="2. Planning Tool" sheetId="2" r:id="rId2"/>
    <sheet name="3. Child Age Checker" sheetId="3" r:id="rId3"/>
    <sheet name="4. Mobile Planning Tool Help" sheetId="25" r:id="rId4"/>
    <sheet name="4. Mobile Planning Tool Help_v3" sheetId="27" state="veryHidden" r:id="rId5"/>
    <sheet name="SEIFA_ARIA" sheetId="21" state="veryHidden" r:id="rId6"/>
    <sheet name="Values" sheetId="4" state="veryHidden" r:id="rId7"/>
    <sheet name="Rates" sheetId="8" state="veryHidden" r:id="rId8"/>
  </sheets>
  <externalReferences>
    <externalReference r:id="rId9"/>
  </externalReferences>
  <definedNames>
    <definedName name="_ARIA">Values!$I$3:$I$8</definedName>
    <definedName name="_Days_open">Values!$L$3:$L$36</definedName>
    <definedName name="_Days_open_fortnightly">Values!$N$3:$N$19</definedName>
    <definedName name="_Days_open_week">Values!$L$3:$L$36</definedName>
    <definedName name="_Days_open_weekly">Values!$L$3:$L$36</definedName>
    <definedName name="_Enrolled_children">Values!$Q$3:$Q$204</definedName>
    <definedName name="_xlnm._FilterDatabase" localSheetId="3" hidden="1">#REF!</definedName>
    <definedName name="_xlnm._FilterDatabase" localSheetId="5" hidden="1">SEIFA_ARIA!$A$21:$AA$6180</definedName>
    <definedName name="_xlnm._FilterDatabase" hidden="1">#REF!</definedName>
    <definedName name="_hours_open">Values!$M$3:$M$36</definedName>
    <definedName name="_hours_open_daily">Values!$M$3:$M$36</definedName>
    <definedName name="_SEIFA">Values!$G$3:$G$21</definedName>
    <definedName name="_venues">Values!$S$3:$S$22</definedName>
    <definedName name="_Weeks_open">Values!$K$3:$K$55</definedName>
    <definedName name="_Weeks_open_yearly">Values!$K$3:$K$55</definedName>
    <definedName name="Enrolments">[1]Data!$R$4:$R$355</definedName>
    <definedName name="_xlnm.Print_Area" localSheetId="1">'2. Planning Tool'!$B$1:$O$114</definedName>
    <definedName name="_xlnm.Print_Area" localSheetId="2">'3. Child Age Checker'!$B$2:$H$17</definedName>
    <definedName name="_xlnm.Print_Area" localSheetId="3">'4. Mobile Planning Tool Help'!$B$2:$J$91</definedName>
    <definedName name="xx" localSheetId="3" hidden="1">#REF!</definedName>
    <definedName name="xx"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5" l="1"/>
  <c r="H104" i="2" l="1"/>
  <c r="J107" i="2"/>
  <c r="E107" i="2"/>
  <c r="F104" i="2" l="1"/>
  <c r="F102" i="2"/>
  <c r="F107" i="2" s="1"/>
  <c r="H80" i="2"/>
  <c r="I3" i="27" l="1"/>
  <c r="C111" i="2" l="1"/>
  <c r="C112" i="2"/>
  <c r="F87" i="2" l="1"/>
  <c r="F86" i="2"/>
  <c r="F85" i="2"/>
  <c r="F80" i="2"/>
  <c r="I104" i="2"/>
  <c r="G104" i="2"/>
  <c r="F105" i="2" l="1"/>
  <c r="K95" i="2"/>
  <c r="I4" i="8"/>
  <c r="J109" i="2" l="1"/>
  <c r="F109" i="2"/>
  <c r="H4" i="8"/>
  <c r="G4" i="8"/>
  <c r="K4" i="8"/>
  <c r="J4" i="8"/>
  <c r="G102" i="2" l="1"/>
  <c r="H102" i="2"/>
  <c r="I102" i="2"/>
  <c r="G109" i="2" l="1"/>
  <c r="E109" i="2"/>
  <c r="I107" i="2"/>
  <c r="I109" i="2"/>
  <c r="H107" i="2"/>
  <c r="H109" i="2"/>
  <c r="G107" i="2"/>
  <c r="E106" i="2" l="1"/>
  <c r="K96" i="2"/>
  <c r="E36" i="8"/>
  <c r="E35" i="8"/>
  <c r="E34" i="8"/>
  <c r="E33" i="8"/>
  <c r="E32" i="8"/>
  <c r="E31" i="8"/>
  <c r="E30" i="8"/>
  <c r="E29" i="8"/>
  <c r="E28" i="8"/>
  <c r="E27" i="8"/>
  <c r="E26" i="8"/>
  <c r="E25" i="8"/>
  <c r="E24" i="8"/>
  <c r="E23" i="8"/>
  <c r="E22" i="8"/>
  <c r="E21" i="8"/>
  <c r="E20" i="8"/>
  <c r="E19" i="8"/>
  <c r="E17" i="8" s="1"/>
  <c r="E15" i="8"/>
  <c r="D15" i="8"/>
  <c r="E14" i="8"/>
  <c r="D14" i="8"/>
  <c r="E13" i="8"/>
  <c r="H87" i="2" s="1"/>
  <c r="D13" i="8"/>
  <c r="E12" i="8"/>
  <c r="H86" i="2" s="1"/>
  <c r="D12" i="8"/>
  <c r="E11" i="8"/>
  <c r="H85" i="2" s="1"/>
  <c r="D11" i="8"/>
  <c r="E10" i="8"/>
  <c r="D10" i="8"/>
  <c r="E9" i="8"/>
  <c r="D9" i="8"/>
  <c r="E8" i="8"/>
  <c r="D8" i="8"/>
  <c r="E7" i="8"/>
  <c r="D7" i="8"/>
  <c r="E5" i="8"/>
  <c r="D5" i="8"/>
  <c r="E4" i="8"/>
  <c r="D4" i="8"/>
  <c r="E3" i="8"/>
  <c r="D3" i="8"/>
  <c r="N19" i="2" l="1"/>
  <c r="N20" i="2"/>
  <c r="N21" i="2"/>
  <c r="N22" i="2"/>
  <c r="N23" i="2"/>
  <c r="N24" i="2"/>
  <c r="N25" i="2"/>
  <c r="N26" i="2"/>
  <c r="N27" i="2"/>
  <c r="N28" i="2"/>
  <c r="N29" i="2"/>
  <c r="N30" i="2"/>
  <c r="N31" i="2"/>
  <c r="N32" i="2"/>
  <c r="L19" i="2"/>
  <c r="M19" i="2" s="1"/>
  <c r="L20" i="2"/>
  <c r="M20" i="2" s="1"/>
  <c r="L21" i="2"/>
  <c r="M21" i="2" s="1"/>
  <c r="L22" i="2"/>
  <c r="M22" i="2" s="1"/>
  <c r="L23" i="2"/>
  <c r="M23" i="2" s="1"/>
  <c r="L24" i="2"/>
  <c r="M24" i="2" s="1"/>
  <c r="L25" i="2"/>
  <c r="M25" i="2" s="1"/>
  <c r="L26" i="2"/>
  <c r="M26" i="2" s="1"/>
  <c r="L27" i="2"/>
  <c r="M27" i="2" s="1"/>
  <c r="L28" i="2"/>
  <c r="M28" i="2" s="1"/>
  <c r="L29" i="2"/>
  <c r="M29" i="2" s="1"/>
  <c r="L30" i="2"/>
  <c r="M30" i="2" s="1"/>
  <c r="L31" i="2"/>
  <c r="M31" i="2" s="1"/>
  <c r="L32" i="2"/>
  <c r="M32" i="2" s="1"/>
  <c r="C6" i="8" l="1"/>
  <c r="B6" i="8"/>
  <c r="D6" i="8" s="1"/>
  <c r="E6" i="8" l="1"/>
  <c r="H83" i="2" s="1"/>
  <c r="F83" i="2"/>
  <c r="F57" i="2"/>
  <c r="G57" i="2"/>
  <c r="C21" i="2" l="1"/>
  <c r="K21" i="2" s="1"/>
  <c r="F52" i="2"/>
  <c r="H51" i="2" s="1"/>
  <c r="G51" i="2" l="1"/>
  <c r="C18" i="2" l="1"/>
  <c r="K18" i="2" s="1"/>
  <c r="I35" i="2"/>
  <c r="G35" i="2"/>
  <c r="D44" i="2" s="1"/>
  <c r="F15" i="2"/>
  <c r="H35" i="2"/>
  <c r="M3" i="4"/>
  <c r="C17" i="8"/>
  <c r="L18" i="2" l="1"/>
  <c r="L35" i="2" l="1"/>
  <c r="F44" i="2" s="1"/>
  <c r="M18" i="2"/>
  <c r="E87" i="2"/>
  <c r="E86" i="2"/>
  <c r="E85" i="2"/>
  <c r="E80" i="2" l="1"/>
  <c r="F62" i="2" l="1"/>
  <c r="G62" i="2"/>
  <c r="H62" i="2"/>
  <c r="I62" i="2"/>
  <c r="J62" i="2"/>
  <c r="J57" i="2"/>
  <c r="I57" i="2"/>
  <c r="H57" i="2"/>
  <c r="E64" i="2" l="1"/>
  <c r="N3" i="4"/>
  <c r="L3" i="4"/>
  <c r="K3" i="4"/>
  <c r="G9" i="3"/>
  <c r="K57" i="2"/>
  <c r="C32" i="2"/>
  <c r="K32" i="2" s="1"/>
  <c r="C31" i="2"/>
  <c r="K31" i="2" s="1"/>
  <c r="C30" i="2"/>
  <c r="K30" i="2" s="1"/>
  <c r="C29" i="2"/>
  <c r="K29" i="2" s="1"/>
  <c r="C28" i="2"/>
  <c r="K28" i="2" s="1"/>
  <c r="C27" i="2"/>
  <c r="K27" i="2" s="1"/>
  <c r="C26" i="2"/>
  <c r="K26" i="2" s="1"/>
  <c r="C25" i="2"/>
  <c r="K25" i="2" s="1"/>
  <c r="C24" i="2"/>
  <c r="K24" i="2" s="1"/>
  <c r="C23" i="2"/>
  <c r="K23" i="2" s="1"/>
  <c r="C22" i="2"/>
  <c r="K22" i="2" s="1"/>
  <c r="C20" i="2"/>
  <c r="K20" i="2" s="1"/>
  <c r="C19" i="2"/>
  <c r="K19" i="2" s="1"/>
  <c r="N18" i="2"/>
  <c r="H79" i="2" l="1"/>
  <c r="F79" i="2"/>
  <c r="E44" i="2"/>
  <c r="K35" i="2"/>
  <c r="N35" i="2"/>
  <c r="E41" i="2" s="1"/>
  <c r="G50" i="2"/>
  <c r="H50" i="2"/>
  <c r="G68" i="2" l="1"/>
  <c r="F68" i="2"/>
  <c r="H40" i="2"/>
  <c r="F39" i="2"/>
  <c r="H39" i="2"/>
  <c r="G40" i="2"/>
  <c r="E40" i="2"/>
  <c r="F40" i="2"/>
  <c r="G39" i="2"/>
  <c r="E39" i="2"/>
  <c r="E42" i="2"/>
  <c r="H78" i="2" l="1"/>
  <c r="G69" i="2" s="1"/>
  <c r="I86" i="2" s="1"/>
  <c r="F78" i="2"/>
  <c r="F69" i="2" s="1"/>
  <c r="G83" i="2" l="1"/>
  <c r="G85" i="2"/>
  <c r="I85" i="2"/>
  <c r="I87" i="2"/>
  <c r="I83" i="2"/>
  <c r="G77" i="2"/>
  <c r="I77" i="2"/>
  <c r="G86" i="2"/>
  <c r="G87" i="2"/>
  <c r="I82" i="2" l="1"/>
  <c r="I76" i="2" s="1"/>
  <c r="G82" i="2"/>
  <c r="G76" i="2" s="1"/>
  <c r="G73" i="2" l="1"/>
</calcChain>
</file>

<file path=xl/sharedStrings.xml><?xml version="1.0" encoding="utf-8"?>
<sst xmlns="http://schemas.openxmlformats.org/spreadsheetml/2006/main" count="19283" uniqueCount="12095">
  <si>
    <t>Mobile Preschool Funding Planning Tool from 1 July 2022 to 30 June 2023</t>
  </si>
  <si>
    <t>Version 6.0</t>
  </si>
  <si>
    <t xml:space="preserve">This planning tool is provided to help services understand how mobile preschool service provision and child enrolments affect funding under Mobile Preschool Funding Model between 1 July 2022 and 30 June 2023.
Some fields contain help text to assist you with using this planning tool.
</t>
  </si>
  <si>
    <r>
      <t xml:space="preserve">For any questions or if you require further assistance, please refer to the </t>
    </r>
    <r>
      <rPr>
        <b/>
        <sz val="10"/>
        <rFont val="Arial"/>
        <family val="2"/>
      </rPr>
      <t>Mobile Planning Tool Help</t>
    </r>
    <r>
      <rPr>
        <sz val="10"/>
        <rFont val="Arial"/>
        <family val="2"/>
      </rPr>
      <t xml:space="preserve"> (Tab 4) and the program guidelines in the first instance. If these resources do not answer your questions, please contact the department via email at </t>
    </r>
    <r>
      <rPr>
        <u/>
        <sz val="10"/>
        <color theme="8" tint="-0.249977111117893"/>
        <rFont val="Arial"/>
        <family val="2"/>
      </rPr>
      <t>ecec.funding@det.nsw.edu.au</t>
    </r>
    <r>
      <rPr>
        <sz val="10"/>
        <rFont val="Arial"/>
        <family val="2"/>
      </rPr>
      <t xml:space="preserve"> or call 1800 619 113.</t>
    </r>
  </si>
  <si>
    <t xml:space="preserve">The amounts generated by the planning tool provide an estimate of funding based on the information entered and are not a guarantee of funding. </t>
  </si>
  <si>
    <t>Mobile Preschool Funding Planning Tool - 1 July 2022 to 30 June 2023</t>
  </si>
  <si>
    <t xml:space="preserve">• The amounts generated by the planning tool provide an estimate of funding based on the information entered and are not a guarantee of funding. </t>
  </si>
  <si>
    <t>INPUT FIELDS</t>
  </si>
  <si>
    <t xml:space="preserve"> Please enter information into all light blue coloured cells</t>
  </si>
  <si>
    <t>Section A: Mobile service details</t>
  </si>
  <si>
    <t>We recommended referring to NQAITS to help complete this section and ensure the information is accurate.</t>
  </si>
  <si>
    <t>Service Name</t>
  </si>
  <si>
    <t>Service Approval ID as Base (Format: SE-########)</t>
  </si>
  <si>
    <t>Service Base Address</t>
  </si>
  <si>
    <t>Please enter street number and street name</t>
  </si>
  <si>
    <t>Please enter suburb</t>
  </si>
  <si>
    <t>Please enter suburb's postcode</t>
  </si>
  <si>
    <t>A1. Service Location (Venue) Details</t>
  </si>
  <si>
    <t>Total number of operating venues</t>
  </si>
  <si>
    <t>Number of operating venues located on a school site</t>
  </si>
  <si>
    <t>Please select number of venues</t>
  </si>
  <si>
    <t>Number of operating venues located on a non-school site</t>
  </si>
  <si>
    <t>Venue Name/Venue ID 
(consistent with NQAITS)</t>
  </si>
  <si>
    <t>Venue suburb</t>
  </si>
  <si>
    <t>Venue postcode</t>
  </si>
  <si>
    <t>Travelling distance from base 
(driving distance in km)</t>
  </si>
  <si>
    <t>Number of weeks open per year</t>
  </si>
  <si>
    <t>Days open per fortnight</t>
  </si>
  <si>
    <t>Average hours open per day</t>
  </si>
  <si>
    <t>Hours open per year</t>
  </si>
  <si>
    <t>Venue SEIFA Score</t>
  </si>
  <si>
    <t>SEIFA</t>
  </si>
  <si>
    <t>ARIA</t>
  </si>
  <si>
    <t>Please enter travelling distance from base (in km)</t>
  </si>
  <si>
    <t>Please select weeks open per year</t>
  </si>
  <si>
    <t>Please select days open per fortnight</t>
  </si>
  <si>
    <t>Please enter average hours per day (use decimals for accuracy)</t>
  </si>
  <si>
    <t>Service Level</t>
  </si>
  <si>
    <t>Total travelling distance (in km)</t>
  </si>
  <si>
    <t>Weeks open this year</t>
  </si>
  <si>
    <t>Days open per week (total across all venues)</t>
  </si>
  <si>
    <t>Total Operating Hours in the year (total across all venues)</t>
  </si>
  <si>
    <t>Lowest SEIFA Score</t>
  </si>
  <si>
    <t>Lowest SEIFA Band</t>
  </si>
  <si>
    <t>Total venues with Outer, Remote or Very Remote ARIA</t>
  </si>
  <si>
    <t/>
  </si>
  <si>
    <t>A2. Summary of Service Details</t>
  </si>
  <si>
    <t>SEIFA Band rate</t>
  </si>
  <si>
    <t>Total travelling distance between venues and base (driven km)</t>
  </si>
  <si>
    <t>Total Operating Hours per Year</t>
  </si>
  <si>
    <t>Service SEIFA Band</t>
  </si>
  <si>
    <t>Section B: Please complete this section to show the number of children enrolled at the service aged 3 years old and above (on or before 31 July 2022)</t>
  </si>
  <si>
    <t xml:space="preserve">We recommend referring to Table 3.2 of the most recent ECEC Preschool Census Summary Report, downloadable from the August Preschool Census Portal in the Early Childhood Contract Management System (ECCMS), to help complete this section. You can also use the 'Child Age Checker' (Tab 3) and the child's date of birth to confirm age of a child on or before 31 July 2022. A definition of an equity and non-equity child is also provided on the 'Mobile Planning Tool Help' tab. </t>
  </si>
  <si>
    <t>B1. Number of enrolment across service venues by equity and non-equity</t>
  </si>
  <si>
    <t>Children enrolled</t>
  </si>
  <si>
    <t>Number of equity children aged 3 and above</t>
  </si>
  <si>
    <t>Please select number of children</t>
  </si>
  <si>
    <t>Number of non-equity children aged 3 and above</t>
  </si>
  <si>
    <t>Total children aged 3 and above</t>
  </si>
  <si>
    <t>IF(OR(ISNUMBER($F$58),ISNUMBER($F$59)),SUM($F$58:$F$59),"")</t>
  </si>
  <si>
    <t>B2. Number of enrolments at the service and venues open</t>
  </si>
  <si>
    <t>Monday</t>
  </si>
  <si>
    <t>Tuesday</t>
  </si>
  <si>
    <t>Wednesday</t>
  </si>
  <si>
    <t>Thursday</t>
  </si>
  <si>
    <t>Friday</t>
  </si>
  <si>
    <t>Week 1</t>
  </si>
  <si>
    <t>Number of venues open</t>
  </si>
  <si>
    <t>Please enter number of venues</t>
  </si>
  <si>
    <t>Children aged 3 years and above</t>
  </si>
  <si>
    <t>Please enter number of children</t>
  </si>
  <si>
    <t xml:space="preserve">Average Enrolment </t>
  </si>
  <si>
    <t>Week 2</t>
  </si>
  <si>
    <t>Overall average enrolments per venue per day</t>
  </si>
  <si>
    <t xml:space="preserve">** Please ensure there are no days with one or more venues open but the number of children enrolled is zero. </t>
  </si>
  <si>
    <t>Section C: Operational and Equity Adjustments</t>
  </si>
  <si>
    <t>2022 Adjustments</t>
  </si>
  <si>
    <t>2023 Adjustments</t>
  </si>
  <si>
    <t>Operational Adjustment</t>
  </si>
  <si>
    <t>Equity Adjustment</t>
  </si>
  <si>
    <t>Section D: Estimated Mobile Program Payment</t>
  </si>
  <si>
    <t>Estimated program payment FY 2022-2023</t>
  </si>
  <si>
    <t>(All amounts exclusive of GST)</t>
  </si>
  <si>
    <t>2022 Rates</t>
  </si>
  <si>
    <t>Jul-Dec 2022 funding</t>
  </si>
  <si>
    <t>2023 Rates</t>
  </si>
  <si>
    <t>Jan-Jun 2023 funding</t>
  </si>
  <si>
    <t>Total Enrolment Funding</t>
  </si>
  <si>
    <t>Rate of Enrolment Funding</t>
  </si>
  <si>
    <t>Average daily enrolments above 10</t>
  </si>
  <si>
    <t>Total Funding Floor and Cost Loadings</t>
  </si>
  <si>
    <t>Funding Floor</t>
  </si>
  <si>
    <t>Cost Loadings</t>
  </si>
  <si>
    <t>Section E: Fee Relief Payment for 2023 Calendar Year</t>
  </si>
  <si>
    <t>E.1 Enrolments of children (3 years old and above) by annual hours enrolled</t>
  </si>
  <si>
    <t xml:space="preserve">Hours enrolled is counted at the service level per child, not per venue. So for children enrolled at two or more venues, please add the hours enrolled to obtain the total annual hours enrolled across all venues. </t>
  </si>
  <si>
    <t>240 hours or fewer</t>
  </si>
  <si>
    <t>Greater than 240 to less than 320 hours</t>
  </si>
  <si>
    <t>320 to less than 400 hours</t>
  </si>
  <si>
    <t>400 to less than 480 hours</t>
  </si>
  <si>
    <t>480 to less than 600 hours</t>
  </si>
  <si>
    <t>600 hours or more</t>
  </si>
  <si>
    <t>Total</t>
  </si>
  <si>
    <t>Children 3 years old and above</t>
  </si>
  <si>
    <t>E.2 Enrolments of children eligible for equity loading (3 years and above) with disability or additional needs enrolled for a minimum of 300 hours per year</t>
  </si>
  <si>
    <t>In recognition of the fact that 600 hours per year is not always possible for children with disability or additional needs, an exception can be granted to children with disability or additional needs who are enrolled for a minimum of 300 hours per year. For this exception to be granted, the preschool must indicate that they will ensure the child’s Individual Learning Plan includes a progressive plan to increase to 600 hours per year prior to school commencement. The Department will monitor this through reporting requirements and the annual audit program. Funding to children enrolled for a minimum of 300 hours per year will receive the full Program Payment and Fee Relief Payment rates.</t>
  </si>
  <si>
    <t>240 to less than 300 hours</t>
  </si>
  <si>
    <t>300 to less than 320 hours</t>
  </si>
  <si>
    <t>Total children who are eligible for equity loading from Table E.1.1:</t>
  </si>
  <si>
    <t>Of the total children who are eligible for equity loading in Table E.1, how many children have a disability or additional needs, are enrolled for a minimum of 300 hours per year and have an Individual Learning Plan that includes a progressive plan to increase the number of hours enrolled to 600 hours per year?</t>
  </si>
  <si>
    <t>Total Estimated Fee Relief Payment CY 2023</t>
  </si>
  <si>
    <t>Sliding Scale Fee Relief Payment</t>
  </si>
  <si>
    <t>Child Age Checker</t>
  </si>
  <si>
    <t>Please enter the date of birth (dd/mm/yyyy) and select the reference year to calculate a child's age.</t>
  </si>
  <si>
    <t>Date of Birth (dd/mm/yyyy)</t>
  </si>
  <si>
    <t>Age as at</t>
  </si>
  <si>
    <t>Age</t>
  </si>
  <si>
    <r>
      <t xml:space="preserve">Note: This is an age checker </t>
    </r>
    <r>
      <rPr>
        <b/>
        <u/>
        <sz val="10"/>
        <color rgb="FFFF0000"/>
        <rFont val="Arial"/>
        <family val="2"/>
      </rPr>
      <t>only</t>
    </r>
    <r>
      <rPr>
        <b/>
        <sz val="10"/>
        <color rgb="FFFF0000"/>
        <rFont val="Arial"/>
        <family val="2"/>
      </rPr>
      <t xml:space="preserve">, </t>
    </r>
    <r>
      <rPr>
        <sz val="10"/>
        <color rgb="FFFF0000"/>
        <rFont val="Arial"/>
        <family val="2"/>
      </rPr>
      <t>it does not provide you with information on eligibility of funding for Mobile Preschools.</t>
    </r>
  </si>
  <si>
    <t>To be eligible for funding, a child will need to be:
• At least 3 years old on or before 31 July in that preschool year and not in compulsory schooling
• Attending an early childhood education program</t>
  </si>
  <si>
    <r>
      <rPr>
        <b/>
        <sz val="11"/>
        <rFont val="Arial"/>
        <family val="2"/>
      </rPr>
      <t>Note</t>
    </r>
    <r>
      <rPr>
        <sz val="11"/>
        <rFont val="Arial"/>
        <family val="2"/>
      </rPr>
      <t xml:space="preserve">: You must enter information on Tab 2 (Planning Tool) in Sections A and B to calculate funding based on enrolments. If a mobile preschool service has multiple venues, you must ensure information is completed for all venues. </t>
    </r>
    <r>
      <rPr>
        <b/>
        <sz val="11"/>
        <rFont val="Arial"/>
        <family val="2"/>
      </rPr>
      <t xml:space="preserve">All fields requiring your manual input </t>
    </r>
    <r>
      <rPr>
        <sz val="11"/>
        <rFont val="Arial"/>
        <family val="2"/>
      </rPr>
      <t>are shaded in light blue.</t>
    </r>
  </si>
  <si>
    <t>We recommend referring to NQAITS to help complete this section and ensure the information is accurate.</t>
  </si>
  <si>
    <t>Field</t>
  </si>
  <si>
    <t>Description</t>
  </si>
  <si>
    <t>Please enter your mobile service name.</t>
  </si>
  <si>
    <t>Service Approval ID / Service Base Approval ID
(Format: SE-########)</t>
  </si>
  <si>
    <t>Please enter the approval ID generated by NQAITS. This is the number starting with “SE-“ followed by 8 digits.</t>
  </si>
  <si>
    <t>Please enter the address of your service's base. This is where your service is primarily located. Please include the following three elements: Street Address, Suburb and Postcode</t>
  </si>
  <si>
    <t>A1: Service Location (Venue) Details</t>
  </si>
  <si>
    <t>Please enter the total number of operating (active) venues for the mobile service.</t>
  </si>
  <si>
    <t xml:space="preserve">Please refer to NQAITS and record the number of operating (active) venues of the mobile service are located on a school site. </t>
  </si>
  <si>
    <t xml:space="preserve">Please refer to NQAITS and record the number of operating (active) venues of the mobile service are located on a non-school site. </t>
  </si>
  <si>
    <t xml:space="preserve">A table is provided for you to enter the location and operational details of each operating (active) venue as per NQAITS. The table will populate with a number of rows equal to the number of operating venues entered above. </t>
  </si>
  <si>
    <t>Venue Name/Service ID 
(consistent with NQAITS)</t>
  </si>
  <si>
    <t xml:space="preserve">Enter the name of the mobile venue or the venue's individual service approval ID. This field is optional and for reference only. </t>
  </si>
  <si>
    <t>Enter the suburb of the mobile venue.</t>
  </si>
  <si>
    <t>Enter the postcode of the mobile venue.</t>
  </si>
  <si>
    <t>Enter the shortest one-way road travelling distance in kilometres from the service base to the mobile venue. If the venue is the base, please enter 0. 
We recommend using a mapping tool (e.g. Google maps) to identify the shortest one-way driving distance.</t>
  </si>
  <si>
    <t>Enter the number of weeks open per year for each mobile venue, as per the ECEC Census.</t>
  </si>
  <si>
    <r>
      <t xml:space="preserve">Enter the number of days open per </t>
    </r>
    <r>
      <rPr>
        <u/>
        <sz val="12"/>
        <color rgb="FF000000"/>
        <rFont val="Arial"/>
        <family val="2"/>
      </rPr>
      <t>fortnight</t>
    </r>
    <r>
      <rPr>
        <sz val="12"/>
        <color rgb="FF000000"/>
        <rFont val="Arial"/>
        <family val="2"/>
      </rPr>
      <t xml:space="preserve"> for each mobile venue, as per ECEC Census. </t>
    </r>
  </si>
  <si>
    <t>Enter the average hours open per day for each venue.
Calculate as the total number of operating hours per week divided by the number of days the venue is open per week. You may enter decimal values.</t>
  </si>
  <si>
    <t>Calculated based on suburb and postcode entered for each venue.</t>
  </si>
  <si>
    <t xml:space="preserve">Calculated based on suburb and postcode entered for each venue. </t>
  </si>
  <si>
    <t xml:space="preserve">Calculated from the mobile venue with the lowest SEIFA score. Band rates align with Start Strong SEIFA Funding Bands. </t>
  </si>
  <si>
    <r>
      <t xml:space="preserve">Auto-calculates the number of venues with an index of Outer Regional Australia, Remote Australia or Very Remote Australia. 
</t>
    </r>
    <r>
      <rPr>
        <b/>
        <sz val="12"/>
        <color rgb="FF000000"/>
        <rFont val="Arial"/>
        <family val="2"/>
      </rPr>
      <t xml:space="preserve">Note: </t>
    </r>
    <r>
      <rPr>
        <sz val="12"/>
        <color rgb="FF000000"/>
        <rFont val="Arial"/>
        <family val="2"/>
      </rPr>
      <t xml:space="preserve">Services with one or more venues with one of these indexes are eligible for Regional Loading. </t>
    </r>
  </si>
  <si>
    <t xml:space="preserve">Total travelling distance is calculated from information entered in section A2. This is used to calculate the Travelling Distance loading. </t>
  </si>
  <si>
    <t>Operating hours per year</t>
  </si>
  <si>
    <t>Total operating hours per year is calculated from number of weeks open per year multiplied by the number of days and average hours of operation entered in section A2.</t>
  </si>
  <si>
    <t>Section B: Number of enrolled children aged 3 years and above</t>
  </si>
  <si>
    <t>We recommend referring to Table 3.2 of the most recent ECEC Preschool Census Summary Report, downloadable from the August Preschool Census Portal in the Early Childhood Contract Management System (ECCMS), to help complete this section.</t>
  </si>
  <si>
    <t>B1. Number of children enrolled at the service by equity and non-equity</t>
  </si>
  <si>
    <t>Please enter the total number of equity children you have enrolled with your service who are aged 3 years and above, as of the 31st of July of the reporting year during the fortnight capture period. The definition of equity and non-equity is located below.</t>
  </si>
  <si>
    <t xml:space="preserve">Please enter the total number of non-equity children you have enrolled with your service who are aged 3 years and above, as of the 31st of July of the reporting year during the fortnight capture period. The definition of equity and non-equity is located below. </t>
  </si>
  <si>
    <t xml:space="preserve">Definition: </t>
  </si>
  <si>
    <r>
      <t xml:space="preserve">i. </t>
    </r>
    <r>
      <rPr>
        <b/>
        <i/>
        <sz val="11"/>
        <color rgb="FF000000"/>
        <rFont val="Arial"/>
        <family val="2"/>
      </rPr>
      <t xml:space="preserve">Equity child definition </t>
    </r>
    <r>
      <rPr>
        <i/>
        <sz val="11"/>
        <color rgb="FF000000"/>
        <rFont val="Arial"/>
        <family val="2"/>
      </rPr>
      <t>- this refers to children aged 3 and above who are from:
 - a First Nations (Aboriginal and/or Torres Strait Islander) family background,
 - a low income family (i.e. the child’s family must be holders of a Health Care Card or Pensioner Concession Card where the child is a named dependant on the card), or 
 - have a disability or additional needs (i.e. the child has an NDIS Reference number OR a copy of the most recent and relevant report, assessment or letter that outlines the child's disability or additional needs from a relevant professional).</t>
    </r>
  </si>
  <si>
    <r>
      <t xml:space="preserve">ii. </t>
    </r>
    <r>
      <rPr>
        <b/>
        <i/>
        <sz val="11"/>
        <color rgb="FF000000"/>
        <rFont val="Arial"/>
        <family val="2"/>
      </rPr>
      <t>Non-Equity child definition</t>
    </r>
    <r>
      <rPr>
        <i/>
        <sz val="11"/>
        <color rgb="FF000000"/>
        <rFont val="Arial"/>
        <family val="2"/>
      </rPr>
      <t xml:space="preserve"> - Any child not defined in the 'equity' category above aged 3 and above.</t>
    </r>
  </si>
  <si>
    <t>This section asks you to enter the number of venues open per day and the total number of children, both equity and non-equity, aged 3 years or above, enrolled per day. The funding model uses August census data for enrolments.</t>
  </si>
  <si>
    <t>Number of venues</t>
  </si>
  <si>
    <t xml:space="preserve">For each day of the fortnight capture period, please enter the number of mobile preschool venues open on the particular day. </t>
  </si>
  <si>
    <t>Children aged 3 and above</t>
  </si>
  <si>
    <t xml:space="preserve">For each day of the fortnight capture period, please enter the total number of children aged 3 and above on 31 July of the reporting year enrolled on the particular day for all open venues. </t>
  </si>
  <si>
    <t xml:space="preserve">This is a calculation of the total number of children aged 3 years and above enrolled per day divided by the total number of days each venue is open across the full fortnight capture. </t>
  </si>
  <si>
    <t>This section will calculate adjustment values accounting for the varying operational, location, and equity needs of your mobile services based on the information entered in sections A and B.</t>
  </si>
  <si>
    <t xml:space="preserve">All Base funding is adjusted in line with a mobile preschool’s operating hours to ensure that greater provision of service is met with greater levels of funding. The Operational Adjustment is based on how many hours the mobile preschool is operational in a calendar year, as compared to the median operational hours of mobile in contract preschools, which is set at 960 hours of operation for a calendar year. </t>
  </si>
  <si>
    <t>The application of an Equity Adjustment aims to support services operating in lower SEIFA band areas to reduce barriers to participation for children, including fees. The Equity Adjustment is applied to a mobile preschool’s allocated funding floor and loadings, and through an adjustment to the funding rate applied for enrolment funding.</t>
  </si>
  <si>
    <t>Section D: Estimated Mobile Preschool Funding</t>
  </si>
  <si>
    <t xml:space="preserve">This section provides the estimated estimated mobile preschool funding for the financial year. These values are an estimate of funding based on the information entered and are not a guarantee of funding. All funding amounts in this section are automatically calculated based on the rates and previous inputs. </t>
  </si>
  <si>
    <t>Estimated Funding Amount for financial year 2022-23</t>
  </si>
  <si>
    <t>This is the total estimated funding for the 2022-23 financial year.</t>
  </si>
  <si>
    <t>This funding is provided to support additional costs for average enrolments exceeding the 10 enrolments supported by the funding floor.</t>
  </si>
  <si>
    <t>This is a weighted rate which is multiplied by the average daily enrolments above 10 to calculate High Enrolment Funding.</t>
  </si>
  <si>
    <t>This is the average number of children enrolled across all venues per day minus 10. This number is multiplied by the Rate of Enrolment Funding and Operational Adjustment to calculate the Total Enrolment Funding.</t>
  </si>
  <si>
    <t xml:space="preserve">Each eligible mobile preschool will receive a core funding floor. The funding floor intends to provide mobile preschools with funding certainty, and is not impacted by changes in enrolments. 
Cost loadings aim to ensure that the unique demands and needs of mobile preschools and the communities they service are met. </t>
  </si>
  <si>
    <t xml:space="preserve">The funding floor aims to address the minimum operational costs for mobile preschools, and considers costs such as minimum staffing requirements (ie. salary and wages), vehicle costs, venue costs and other essential expenditure (such as resources and professional development). </t>
  </si>
  <si>
    <t>Cost Loading: Regional loading</t>
  </si>
  <si>
    <t xml:space="preserve">Mobile preschools will receive an additional loading based on the service's most remote venue classified using the 2011 ARIA+ Remoteness Classifications. </t>
  </si>
  <si>
    <t>Cost Loading: Venue loading</t>
  </si>
  <si>
    <t xml:space="preserve">This is an additional loading to recognise and support the higher cost of venues operating from non-school sites. The calculation is based on the proportion of venues that operate from a non-school site. </t>
  </si>
  <si>
    <t>Cost Loading: Vehicle Travelling Distance loading</t>
  </si>
  <si>
    <t>This funding is to support additional costs of vehicle travel for mobile preschools with significant travel distances. This loading is calculated as the total kilometres between a mobile preschool’s base and its venues, multiplied by $33.</t>
  </si>
  <si>
    <t>E.1 Enrolments of children by annual hours enrolled</t>
  </si>
  <si>
    <t xml:space="preserve">We recommend referring to Tables 3.2 and 3.3 of the 2022 ECEC Preschool Census Summary Report for this section. This Summary Report is downloadable from ECCMS via the Census area in the main menu or via your preschool funding specification. The fields in Section E will require children to be grouped by hours enrolled per year as follows:
- Enrolled for 240 hours or fewer per year
- Enrolled for greater than 240 hours and fewer than 320 hours per year
- Enrolled for at least 320 hours and fewer than 400 hours per year
- Enrolled for at least 400 hours and fewer than 480 hours per year
- Enrolled for at least 480 hours and fewer than 600 hours per year
- Enrolled for at least 600 hours per year
</t>
  </si>
  <si>
    <r>
      <rPr>
        <b/>
        <sz val="10"/>
        <color theme="1"/>
        <rFont val="Arial"/>
        <family val="2"/>
      </rPr>
      <t xml:space="preserve">Table E.1 - Enrolments of children (3 years old and above) by annual hours enrolled </t>
    </r>
    <r>
      <rPr>
        <sz val="10"/>
        <color theme="1"/>
        <rFont val="Arial"/>
        <family val="2"/>
      </rPr>
      <t xml:space="preserve">- this refers to the number of all enrolled children who are 3 years old and over enrolled at your service grouped by hours of enrolment. Hours enrolled is counted at the service level per child, not per venue. Hours enrolled per venue can be found in Table 3.2 of the 2022 ECEC Preschool Census Summary Report. For children enrolled at multiple venues, please add the enrolled hours at each venue to calculate the annual enrolled hours with your service. The Department is working on updates to the Census Summary Report to support reporting annual hours enrolled at the service level. </t>
    </r>
  </si>
  <si>
    <r>
      <rPr>
        <b/>
        <sz val="10"/>
        <color theme="1"/>
        <rFont val="Arial"/>
        <family val="2"/>
      </rPr>
      <t>Table E.2 - Enrolments of children eligible for equity loading (3 years and above) with disability or additional needs enrolled for a minimum of 300 hours per year</t>
    </r>
    <r>
      <rPr>
        <vertAlign val="superscript"/>
        <sz val="10"/>
        <color theme="1"/>
        <rFont val="Arial"/>
        <family val="2"/>
      </rPr>
      <t>i</t>
    </r>
    <r>
      <rPr>
        <sz val="10"/>
        <color theme="1"/>
        <rFont val="Arial"/>
        <family val="2"/>
      </rPr>
      <t xml:space="preserve"> - this refers to children (3 years and above) enrolled at your service who: 
1) are identified as having a disability or additional needs (i.e. the child has an NDIS Reference number OR a copy of the most recent and relevant report, assessment or letter that outlines the child's disability or additional needs from a relevant professional)
2) are enrolled for a minimum of 300 hours per year, and 
3) have an Individual Learning Plan (ILP) which includes a progressive plan to increase to 600 hours per year prior to school commencement.</t>
    </r>
  </si>
  <si>
    <t xml:space="preserve">i. In recognition of the fact that 600 hours per year is not always possible for children with disability or additional needs, an exception can be granted to children with disability who are enrolled for a minimum of 300 hours per year. For this exception to be granted, the preschool must indicate that they will ensure the child’s ILP includes a progressive plan to increase to 600 hours per year prior to school commencement. The Department will monitor this through reporting requirements and the annual audit program. Funding to children enrolled for a minimum of 300 hours per year will be provided at the full Program Payment and Fee Relief Payment rates. </t>
  </si>
  <si>
    <r>
      <rPr>
        <b/>
        <sz val="10"/>
        <rFont val="Arial"/>
        <family val="2"/>
      </rPr>
      <t xml:space="preserve">Total Estimated Fee Relief Payment CY 2023 </t>
    </r>
    <r>
      <rPr>
        <sz val="10"/>
        <rFont val="Arial"/>
        <family val="2"/>
      </rPr>
      <t>provides an estimated Fee Relief payment for the calendar year.</t>
    </r>
  </si>
  <si>
    <t>A sliding scale is applied to the Fee Relief Payment as follows:</t>
  </si>
  <si>
    <t>Enrolled hours</t>
  </si>
  <si>
    <t>greater than 240 to less than 320 hours</t>
  </si>
  <si>
    <t>% funding</t>
  </si>
  <si>
    <t>Sections C, D and the last table of Section E is automatically calculated once you have populated the blue sections of the planning tool.</t>
  </si>
  <si>
    <t>Section E: Fee Relief Payment for CY2023</t>
  </si>
  <si>
    <t>E.1 Enrolments of children who are and are not eligible for equity loading</t>
  </si>
  <si>
    <r>
      <rPr>
        <b/>
        <sz val="10"/>
        <color theme="1"/>
        <rFont val="Arial"/>
        <family val="2"/>
      </rPr>
      <t xml:space="preserve">Table E.1.1 - Number of enrolled children who are eligible for equity loadings </t>
    </r>
    <r>
      <rPr>
        <sz val="10"/>
        <color theme="1"/>
        <rFont val="Arial"/>
        <family val="2"/>
      </rPr>
      <t>- this refers to the number of all enrolled children eligible for equity loadings</t>
    </r>
    <r>
      <rPr>
        <vertAlign val="superscript"/>
        <sz val="10"/>
        <color theme="1"/>
        <rFont val="Arial"/>
        <family val="2"/>
      </rPr>
      <t>i</t>
    </r>
    <r>
      <rPr>
        <sz val="10"/>
        <color theme="1"/>
        <rFont val="Arial"/>
        <family val="2"/>
      </rPr>
      <t xml:space="preserve"> who are 3 years old and over enrolled at your service grouped by hours of enrolment. This information can be found in Table 3.2 of the 2022 ECEC Preschool Census Summary Report.</t>
    </r>
  </si>
  <si>
    <t>i. Children eligible for equity loading - this refers to children aged 3 years and above who:
 - are from families with Aboriginal and Torres Strait Islander backgrounds,
 - are from a low income family (i.e. the child’s family must be holders of a Health Care Card or Pensioner Concession Card where the child is a named dependant on the card), or 
 - have a disability or additional needs (i.e. the child has an NDIS Reference number OR a copy of the most recent and relevant report, assessment or letter that outlines the child's disability or additional needs from a relevant professional).</t>
  </si>
  <si>
    <r>
      <rPr>
        <b/>
        <sz val="10"/>
        <color theme="1"/>
        <rFont val="Arial"/>
        <family val="2"/>
      </rPr>
      <t xml:space="preserve">Table E.1.2 - Number of enrolled children who are not eligible for equity loading </t>
    </r>
    <r>
      <rPr>
        <sz val="10"/>
        <color theme="1"/>
        <rFont val="Arial"/>
        <family val="2"/>
      </rPr>
      <t>- this refers to the number of all enrolled children who are not eligible for equity loadings</t>
    </r>
    <r>
      <rPr>
        <vertAlign val="superscript"/>
        <sz val="10"/>
        <color theme="1"/>
        <rFont val="Arial"/>
        <family val="2"/>
      </rPr>
      <t>ii</t>
    </r>
    <r>
      <rPr>
        <sz val="10"/>
        <color theme="1"/>
        <rFont val="Arial"/>
        <family val="2"/>
      </rPr>
      <t>: who are 3 years old and above enrolled at your service grouped by hours of enrolment. This information can be found in Table 3.2 of the 2022 ECEC Census Summary Report.</t>
    </r>
  </si>
  <si>
    <t>ii. Children who are not eligible for equity loading - Any child aged 3 years and above who does not meet eligibility for equity loading (provided above).</t>
  </si>
  <si>
    <r>
      <rPr>
        <b/>
        <sz val="10"/>
        <color theme="1"/>
        <rFont val="Arial"/>
        <family val="2"/>
      </rPr>
      <t>Table E.2 - Enrolments of children eligible for equity loading (3 years and above) with disability or additional needs enrolled for a minimum of 300 hours per year</t>
    </r>
    <r>
      <rPr>
        <vertAlign val="superscript"/>
        <sz val="10"/>
        <color theme="1"/>
        <rFont val="Arial"/>
        <family val="2"/>
      </rPr>
      <t>iii and iv</t>
    </r>
    <r>
      <rPr>
        <sz val="10"/>
        <color theme="1"/>
        <rFont val="Arial"/>
        <family val="2"/>
      </rPr>
      <t xml:space="preserve"> - this refers to children (3 years and above) enrolled at your service who are identified as: 1) having a disability or additional needs, 2) enrolled for a minimum of 300 hours per year, and 3) have an Individual Learning Plan (ILP) which includes a progressive plan to increase to 600 hours per year prior to school commencement.</t>
    </r>
  </si>
  <si>
    <t>iii. In recognition of the fact that 600 hours per year is not always possible for children with disability or additional needs, an exception can be granted to children with disability who are enrolled for a minimum of 300 hours per year. For this exception to be granted, the preschool must indicate that they will ensure the child’s ILP includes a progressive plan to increase to 600 hours per year prior to school commencement. The Department will monitor this through reporting requirements and the annual audit program. Funding to children enrolled for a minimum of 300 hours per year will be provided at the full Program Payment and Fee Relief Payment rates. 
iv. Subsidies for 3-year-old children who are not eligible for equity loadings are set at a proportion of the equivalent year before school base rate effective from 1 January each year. The proportion is being implemented over a four-year period - 2019 (25% of base rate), 2020 (30% of base rate), 2021 (40% of base rate) and, 2022 and ongoing (50% of base rate).</t>
  </si>
  <si>
    <r>
      <rPr>
        <b/>
        <sz val="10"/>
        <rFont val="Arial"/>
        <family val="2"/>
      </rPr>
      <t xml:space="preserve">Total Estimated Fee Relief Payment CY 2023 </t>
    </r>
    <r>
      <rPr>
        <sz val="10"/>
        <rFont val="Arial"/>
        <family val="2"/>
      </rPr>
      <t>provides an estimate of Fee Relief payment.</t>
    </r>
  </si>
  <si>
    <t>Sections D and E funding estimate will be auto-computed once you have populated the blue sections of the planning tool.</t>
  </si>
  <si>
    <t>Suburb SEIFA score (18 bands)</t>
  </si>
  <si>
    <t>Base rate</t>
  </si>
  <si>
    <t>ATSI</t>
  </si>
  <si>
    <t>Low Income</t>
  </si>
  <si>
    <t>ESL</t>
  </si>
  <si>
    <t>Remote</t>
  </si>
  <si>
    <t>Outer regional</t>
  </si>
  <si>
    <t>Mobile (remote)</t>
  </si>
  <si>
    <t>Mobile (urban)</t>
  </si>
  <si>
    <t>Funding Band</t>
  </si>
  <si>
    <t>Min</t>
  </si>
  <si>
    <t>Max</t>
  </si>
  <si>
    <t>per child</t>
  </si>
  <si>
    <t>extra per child</t>
  </si>
  <si>
    <t>ARIA+ Remoteness Areas </t>
  </si>
  <si>
    <t>Funding band 1</t>
  </si>
  <si>
    <t>SEIFA band 1</t>
  </si>
  <si>
    <t>Major Cities of Australia</t>
  </si>
  <si>
    <t>Funding band 2</t>
  </si>
  <si>
    <t>SEIFA band 2</t>
  </si>
  <si>
    <t>Inner Regional Australia</t>
  </si>
  <si>
    <t>Funding band 3</t>
  </si>
  <si>
    <t>SEIFA band 3</t>
  </si>
  <si>
    <t>Outer Regional Australia</t>
  </si>
  <si>
    <t>Funding band 4</t>
  </si>
  <si>
    <t>SEIFA band 4</t>
  </si>
  <si>
    <t>Remote Australia</t>
  </si>
  <si>
    <t>Funding band 5</t>
  </si>
  <si>
    <t>SEIFA band 5</t>
  </si>
  <si>
    <t>Very Remote Australia</t>
  </si>
  <si>
    <t>Funding band 6</t>
  </si>
  <si>
    <t>SEIFA band 6</t>
  </si>
  <si>
    <t>Funding band 7</t>
  </si>
  <si>
    <t>SEIFA band 7</t>
  </si>
  <si>
    <t>Funding band 8</t>
  </si>
  <si>
    <t>SEIFA band 8</t>
  </si>
  <si>
    <t>Funding band 9</t>
  </si>
  <si>
    <t>SEIFA band 9</t>
  </si>
  <si>
    <t>Funding band 10</t>
  </si>
  <si>
    <t>SEIFA band 10</t>
  </si>
  <si>
    <t>Funding band 11</t>
  </si>
  <si>
    <t>SEIFA band 11</t>
  </si>
  <si>
    <t>Funding band 12</t>
  </si>
  <si>
    <t>SEIFA band 12</t>
  </si>
  <si>
    <t>Funding band 13</t>
  </si>
  <si>
    <t>SEIFA band 13</t>
  </si>
  <si>
    <t>Funding band 14</t>
  </si>
  <si>
    <t>SEIFA band 14</t>
  </si>
  <si>
    <t>Funding band 15</t>
  </si>
  <si>
    <t>SEIFA band 15</t>
  </si>
  <si>
    <t>Funding band 16</t>
  </si>
  <si>
    <t>SEIFA band 16</t>
  </si>
  <si>
    <t>Funding band 17</t>
  </si>
  <si>
    <t>SEIFA band 17</t>
  </si>
  <si>
    <t>Funding band 18</t>
  </si>
  <si>
    <t>SEIFA band 18</t>
  </si>
  <si>
    <t>Lookup</t>
  </si>
  <si>
    <t>ABS Postcode</t>
  </si>
  <si>
    <t>SEIFA score (2011)</t>
  </si>
  <si>
    <t>SEIFA Band</t>
  </si>
  <si>
    <t>ARIAp (ARIA + 2011)</t>
  </si>
  <si>
    <t>Remoteness Classification</t>
  </si>
  <si>
    <t>AARONS PASS_2848</t>
  </si>
  <si>
    <t>AARONS PASS</t>
  </si>
  <si>
    <t>AARONS PASS_2850</t>
  </si>
  <si>
    <t>ABBOTSBURY_2176</t>
  </si>
  <si>
    <t>ABBOTSBURY</t>
  </si>
  <si>
    <t>ABBOTSFORD_2046</t>
  </si>
  <si>
    <t>ABBOTSFORD</t>
  </si>
  <si>
    <t>ABERCROMBIE RIVER_2795</t>
  </si>
  <si>
    <t>ABERCROMBIE RIVER</t>
  </si>
  <si>
    <t>ABERCROMBIE_2583</t>
  </si>
  <si>
    <t>ABERCROMBIE</t>
  </si>
  <si>
    <t>ABERCROMBIE_2795</t>
  </si>
  <si>
    <t>ABERDARE_2325</t>
  </si>
  <si>
    <t>ABERDARE</t>
  </si>
  <si>
    <t>ABERDEEN_2336</t>
  </si>
  <si>
    <t>ABERDEEN</t>
  </si>
  <si>
    <t>ABERFOYLE_2350</t>
  </si>
  <si>
    <t>ABERFOYLE</t>
  </si>
  <si>
    <t>ABERGLASSLYN_2320</t>
  </si>
  <si>
    <t>ABERGLASSLYN</t>
  </si>
  <si>
    <t>ABERMAIN_2326</t>
  </si>
  <si>
    <t>ABERMAIN</t>
  </si>
  <si>
    <t>ABERNETHY_2325</t>
  </si>
  <si>
    <t>ABERNETHY</t>
  </si>
  <si>
    <t>ABINGTON_2350</t>
  </si>
  <si>
    <t>ABINGTON</t>
  </si>
  <si>
    <t>ABINGTON_2358</t>
  </si>
  <si>
    <t>ABRAHAMS BOSOM_2644</t>
  </si>
  <si>
    <t>ABRAHAMS BOSOM</t>
  </si>
  <si>
    <t>ACACIA CREEK_2476</t>
  </si>
  <si>
    <t>ACACIA CREEK</t>
  </si>
  <si>
    <t>ACACIA GARDEN_2763</t>
  </si>
  <si>
    <t>ACACIA GARDEN</t>
  </si>
  <si>
    <t>ACACIA GARDENS_2763</t>
  </si>
  <si>
    <t>ACACIA GARDENS</t>
  </si>
  <si>
    <t>ADAMINABY_2629</t>
  </si>
  <si>
    <t>ADAMINABY</t>
  </si>
  <si>
    <t>ADAMS SCRUB_2402</t>
  </si>
  <si>
    <t>ADAMS SCRUB</t>
  </si>
  <si>
    <t>ADAMSTOWN HEIGHTS_2289</t>
  </si>
  <si>
    <t>ADAMSTOWN HEIGHTS</t>
  </si>
  <si>
    <t>ADAMSTOWN_2289</t>
  </si>
  <si>
    <t>ADAMSTOWN</t>
  </si>
  <si>
    <t>ADELONG_2729</t>
  </si>
  <si>
    <t>ADELONG</t>
  </si>
  <si>
    <t>ADJUNGBILLY_2727</t>
  </si>
  <si>
    <t>ADJUNGBILLY</t>
  </si>
  <si>
    <t>AFTERLEE_2474</t>
  </si>
  <si>
    <t>AFTERLEE</t>
  </si>
  <si>
    <t>AGNES BANKS_2753</t>
  </si>
  <si>
    <t>AGNES BANKS</t>
  </si>
  <si>
    <t>AIRDS_2560</t>
  </si>
  <si>
    <t>AIRDS</t>
  </si>
  <si>
    <t>AIRLY_2846</t>
  </si>
  <si>
    <t>AIRLY</t>
  </si>
  <si>
    <t>AKOLELE_2546</t>
  </si>
  <si>
    <t>AKOLELE</t>
  </si>
  <si>
    <t>ALBERT_2873</t>
  </si>
  <si>
    <t>ALBERT</t>
  </si>
  <si>
    <t>ALBION FLAT_2369</t>
  </si>
  <si>
    <t>ALBION FLAT</t>
  </si>
  <si>
    <t>ALBION PARK RAIL_2527</t>
  </si>
  <si>
    <t>ALBION PARK RAIL</t>
  </si>
  <si>
    <t>ALBION PARK_2527</t>
  </si>
  <si>
    <t>ALBION PARK</t>
  </si>
  <si>
    <t>ALBURY EAST_2640</t>
  </si>
  <si>
    <t>ALBURY EAST</t>
  </si>
  <si>
    <t>ALBURY_2640</t>
  </si>
  <si>
    <t>ALBURY</t>
  </si>
  <si>
    <t>ALDAVILLA_2440</t>
  </si>
  <si>
    <t>ALDAVILLA</t>
  </si>
  <si>
    <t>ALECTOWN_2870</t>
  </si>
  <si>
    <t>ALECTOWN</t>
  </si>
  <si>
    <t>ALEXANDRIA_2015</t>
  </si>
  <si>
    <t>ALEXANDRIA</t>
  </si>
  <si>
    <t>ALFORDS POINT_2234</t>
  </si>
  <si>
    <t>ALFORDS POINT</t>
  </si>
  <si>
    <t>ALFRED TOWN_2650</t>
  </si>
  <si>
    <t>ALFRED TOWN</t>
  </si>
  <si>
    <t>ALFREDTOWN_2650</t>
  </si>
  <si>
    <t>ALFREDTOWN</t>
  </si>
  <si>
    <t>ALICE_2469</t>
  </si>
  <si>
    <t>ALICE</t>
  </si>
  <si>
    <t>ALISON_2259</t>
  </si>
  <si>
    <t>ALISON</t>
  </si>
  <si>
    <t>ALISON_2420</t>
  </si>
  <si>
    <t>ALLAMBIE HEIGHTS_2100</t>
  </si>
  <si>
    <t>ALLAMBIE HEIGHTS</t>
  </si>
  <si>
    <t>ALLAMBIE_2100</t>
  </si>
  <si>
    <t>ALLAMBIE</t>
  </si>
  <si>
    <t>ALLANDALE_2320</t>
  </si>
  <si>
    <t>ALLANDALE</t>
  </si>
  <si>
    <t>ALLAWAH_2218</t>
  </si>
  <si>
    <t>ALLAWAH</t>
  </si>
  <si>
    <t>na</t>
  </si>
  <si>
    <t>ALLEENA_2665</t>
  </si>
  <si>
    <t>ALLEENA</t>
  </si>
  <si>
    <t>ALLEENA_2671</t>
  </si>
  <si>
    <t>ALLGOMERA_2441</t>
  </si>
  <si>
    <t>ALLGOMERA</t>
  </si>
  <si>
    <t>ALLWORTH_2425</t>
  </si>
  <si>
    <t>ALLWORTH</t>
  </si>
  <si>
    <t>ALLYNBROOK_2311</t>
  </si>
  <si>
    <t>ALLYNBROOK</t>
  </si>
  <si>
    <t>ALMA PARK_2642</t>
  </si>
  <si>
    <t>ALMA PARK</t>
  </si>
  <si>
    <t>ALMA PARK_2659</t>
  </si>
  <si>
    <t>ALPINE_2575</t>
  </si>
  <si>
    <t>ALPINE</t>
  </si>
  <si>
    <t>ALSTONVALE_2477</t>
  </si>
  <si>
    <t>ALSTONVALE</t>
  </si>
  <si>
    <t>ALSTONVILLE_2477</t>
  </si>
  <si>
    <t>ALSTONVILLE</t>
  </si>
  <si>
    <t>ALUMY CREEK_2460</t>
  </si>
  <si>
    <t>ALUMY CREEK</t>
  </si>
  <si>
    <t>AMAROO_2866</t>
  </si>
  <si>
    <t>AMAROO</t>
  </si>
  <si>
    <t>AMBARVALE_2560</t>
  </si>
  <si>
    <t>AMBARVALE</t>
  </si>
  <si>
    <t>AMOSFIELD_2372</t>
  </si>
  <si>
    <t>AMOSFIELD</t>
  </si>
  <si>
    <t>AMOSFIELD_4380</t>
  </si>
  <si>
    <t>ANABRANCH NORTH_2648</t>
  </si>
  <si>
    <t>ANABRANCH NORTH</t>
  </si>
  <si>
    <t>ANABRANCH SOUTH_2648</t>
  </si>
  <si>
    <t>ANABRANCH SOUTH</t>
  </si>
  <si>
    <t>ANAMBAH_2320</t>
  </si>
  <si>
    <t>ANAMBAH</t>
  </si>
  <si>
    <t>ANAPAROO_2765</t>
  </si>
  <si>
    <t>ANAPAROO</t>
  </si>
  <si>
    <t>ANDERSONS FLAT_2340</t>
  </si>
  <si>
    <t>ANDERSONS FLAT</t>
  </si>
  <si>
    <t>ANDERSONS GAP_2328</t>
  </si>
  <si>
    <t>ANDERSONS GAP</t>
  </si>
  <si>
    <t>ANDO_2631</t>
  </si>
  <si>
    <t>ANDO</t>
  </si>
  <si>
    <t>ANDOO_2631</t>
  </si>
  <si>
    <t>ANDOO</t>
  </si>
  <si>
    <t>ANEMBO_2621</t>
  </si>
  <si>
    <t>ANEMBO</t>
  </si>
  <si>
    <t>ANEMBO_2623</t>
  </si>
  <si>
    <t>ANGLEDALE_2550</t>
  </si>
  <si>
    <t>ANGLEDALE</t>
  </si>
  <si>
    <t>ANGLEDOOL_2834</t>
  </si>
  <si>
    <t>ANGLEDOOL</t>
  </si>
  <si>
    <t>ANGLERS REACH_2629</t>
  </si>
  <si>
    <t>ANGLERS REACH</t>
  </si>
  <si>
    <t>ANGOURIE_2464</t>
  </si>
  <si>
    <t>ANGOURIE</t>
  </si>
  <si>
    <t>ANGUS PLACE_2790</t>
  </si>
  <si>
    <t>ANGUS PLACE</t>
  </si>
  <si>
    <t>ANNA BAY_2316</t>
  </si>
  <si>
    <t>ANNA BAY</t>
  </si>
  <si>
    <t>ANNANDALE_2038</t>
  </si>
  <si>
    <t>ANNANDALE</t>
  </si>
  <si>
    <t>ANNANGROVE_2156</t>
  </si>
  <si>
    <t>ANNANGROVE</t>
  </si>
  <si>
    <t>APPIN_2560</t>
  </si>
  <si>
    <t>APPIN</t>
  </si>
  <si>
    <t>APPLE TREE CLEARING_2330</t>
  </si>
  <si>
    <t>APPLE TREE CLEARING</t>
  </si>
  <si>
    <t>APPLE TREE FLAT_2330</t>
  </si>
  <si>
    <t>APPLE TREE FLAT</t>
  </si>
  <si>
    <t>APPLE TREE FLAT_2622</t>
  </si>
  <si>
    <t>APPLE TREE FLAT_2787</t>
  </si>
  <si>
    <t>APPLE TREE FLAT_2850</t>
  </si>
  <si>
    <t>APPLEBY_2340</t>
  </si>
  <si>
    <t>APPLEBY</t>
  </si>
  <si>
    <t>APPLETREE FLAT_2330</t>
  </si>
  <si>
    <t>APPLETREE FLAT</t>
  </si>
  <si>
    <t>APPLETREE FLAT_2429</t>
  </si>
  <si>
    <t>APSLEY_2820</t>
  </si>
  <si>
    <t>APSLEY</t>
  </si>
  <si>
    <t>ARABLE_2630</t>
  </si>
  <si>
    <t>ARABLE</t>
  </si>
  <si>
    <t>ARAKOON_2431</t>
  </si>
  <si>
    <t>ARAKOON</t>
  </si>
  <si>
    <t>ARALUEN LOWER_2622</t>
  </si>
  <si>
    <t>ARALUEN LOWER</t>
  </si>
  <si>
    <t>ARALUEN NORTH_2622</t>
  </si>
  <si>
    <t>ARALUEN NORTH</t>
  </si>
  <si>
    <t>ARALUEN_2622</t>
  </si>
  <si>
    <t>ARALUEN</t>
  </si>
  <si>
    <t>ARATULA_2714</t>
  </si>
  <si>
    <t>ARATULA</t>
  </si>
  <si>
    <t>ARCADIA VALE_2283</t>
  </si>
  <si>
    <t>ARCADIA VALE</t>
  </si>
  <si>
    <t>ARCADIA_2159</t>
  </si>
  <si>
    <t>ARCADIA</t>
  </si>
  <si>
    <t>ARDGLEN_2338</t>
  </si>
  <si>
    <t>ARDGLEN</t>
  </si>
  <si>
    <t>ARDGLEN_2339</t>
  </si>
  <si>
    <t>ARDING_2358</t>
  </si>
  <si>
    <t>ARDING</t>
  </si>
  <si>
    <t>ARDLETHAN_2665</t>
  </si>
  <si>
    <t>ARDLETHAN</t>
  </si>
  <si>
    <t>ARDROSSAN_2730</t>
  </si>
  <si>
    <t>ARDROSSAN</t>
  </si>
  <si>
    <t>ARGALONG_2720</t>
  </si>
  <si>
    <t>ARGALONG</t>
  </si>
  <si>
    <t>ARGENTON_2284</t>
  </si>
  <si>
    <t>ARGENTON</t>
  </si>
  <si>
    <t>ARGENTS HILL_2449</t>
  </si>
  <si>
    <t>ARGENTS HILL</t>
  </si>
  <si>
    <t>ARGOON_2707</t>
  </si>
  <si>
    <t>ARGOON</t>
  </si>
  <si>
    <t>ARGYLE_2350</t>
  </si>
  <si>
    <t>ARGYLE</t>
  </si>
  <si>
    <t>ARIAH PARK_2665</t>
  </si>
  <si>
    <t>ARIAH PARK</t>
  </si>
  <si>
    <t>ARKELL_2795</t>
  </si>
  <si>
    <t>ARKELL</t>
  </si>
  <si>
    <t>ARKSTONE_2795</t>
  </si>
  <si>
    <t>ARKSTONE</t>
  </si>
  <si>
    <t>ARMATREE_2828</t>
  </si>
  <si>
    <t>ARMATREE</t>
  </si>
  <si>
    <t>ARMATREE_2831</t>
  </si>
  <si>
    <t>ARMIDALE_2350</t>
  </si>
  <si>
    <t>ARMIDALE</t>
  </si>
  <si>
    <t>ARMIDALE_2351</t>
  </si>
  <si>
    <t>ARNCLIFFE_2205</t>
  </si>
  <si>
    <t>ARNCLIFFE</t>
  </si>
  <si>
    <t>ARNDELL PARK_2148</t>
  </si>
  <si>
    <t>ARNDELL PARK</t>
  </si>
  <si>
    <t>ARRAWARRA HEADLAND_2456</t>
  </si>
  <si>
    <t>ARRAWARRA HEADLAND</t>
  </si>
  <si>
    <t>ARRAWARRA_2456</t>
  </si>
  <si>
    <t>ARRAWARRA</t>
  </si>
  <si>
    <t>ARTARMON_2064</t>
  </si>
  <si>
    <t>ARTARMON</t>
  </si>
  <si>
    <t>ARTHURVILLE_2820</t>
  </si>
  <si>
    <t>ARTHURVILLE</t>
  </si>
  <si>
    <t>ARUMPO_2715</t>
  </si>
  <si>
    <t>ARUMPO</t>
  </si>
  <si>
    <t>ASHBRIDGE_2652</t>
  </si>
  <si>
    <t>ASHBRIDGE</t>
  </si>
  <si>
    <t>ASHBURY_2193</t>
  </si>
  <si>
    <t>ASHBURY</t>
  </si>
  <si>
    <t>ASHBY HEIGHTS_2463</t>
  </si>
  <si>
    <t>ASHBY HEIGHTS</t>
  </si>
  <si>
    <t>ASHBY ISLAND_2463</t>
  </si>
  <si>
    <t>ASHBY ISLAND</t>
  </si>
  <si>
    <t>ASHBY_2463</t>
  </si>
  <si>
    <t>ASHBY</t>
  </si>
  <si>
    <t>ASHCROFT_2168</t>
  </si>
  <si>
    <t>ASHCROFT</t>
  </si>
  <si>
    <t>ASHFIELD_2131</t>
  </si>
  <si>
    <t>ASHFIELD</t>
  </si>
  <si>
    <t>ASHFORD_2361</t>
  </si>
  <si>
    <t>ASHFORD</t>
  </si>
  <si>
    <t>ASHLEY_2400</t>
  </si>
  <si>
    <t>ASHLEY</t>
  </si>
  <si>
    <t>ASHMONT_2650</t>
  </si>
  <si>
    <t>ASHMONT</t>
  </si>
  <si>
    <t>ASHTONFIELD_2323</t>
  </si>
  <si>
    <t>ASHTONFIELD</t>
  </si>
  <si>
    <t>ASHVILLE_2594</t>
  </si>
  <si>
    <t>ASHVILLE</t>
  </si>
  <si>
    <t>ASQUITH_2077</t>
  </si>
  <si>
    <t>ASQUITH</t>
  </si>
  <si>
    <t>ATHOLWOOD_2361</t>
  </si>
  <si>
    <t>ATHOLWOOD</t>
  </si>
  <si>
    <t>ATHOLWOOD_2410</t>
  </si>
  <si>
    <t>ATTUNGA_2345</t>
  </si>
  <si>
    <t>ATTUNGA</t>
  </si>
  <si>
    <t>AUBURN VALE_2360</t>
  </si>
  <si>
    <t>AUBURN VALE</t>
  </si>
  <si>
    <t>AUBURN_2144</t>
  </si>
  <si>
    <t>AUBURN</t>
  </si>
  <si>
    <t>AUSTINMER_2515</t>
  </si>
  <si>
    <t>AUSTINMER</t>
  </si>
  <si>
    <t>AUSTRAL EDEN_2440</t>
  </si>
  <si>
    <t>AUSTRAL EDEN</t>
  </si>
  <si>
    <t>AUSTRAL_2171</t>
  </si>
  <si>
    <t>AUSTRAL</t>
  </si>
  <si>
    <t>AUSTRAL_2179</t>
  </si>
  <si>
    <t>AVALON BEACH_2107</t>
  </si>
  <si>
    <t>AVALON BEACH</t>
  </si>
  <si>
    <t>AVALON_2107</t>
  </si>
  <si>
    <t>AVALON</t>
  </si>
  <si>
    <t>AVISFORD_2850</t>
  </si>
  <si>
    <t>AVISFORD</t>
  </si>
  <si>
    <t>AVOCA BEACH_2251</t>
  </si>
  <si>
    <t>AVOCA BEACH</t>
  </si>
  <si>
    <t>AVOCA_2577</t>
  </si>
  <si>
    <t>AVOCA</t>
  </si>
  <si>
    <t>AVON_2574</t>
  </si>
  <si>
    <t>AVON</t>
  </si>
  <si>
    <t>AVONDALE_2265</t>
  </si>
  <si>
    <t>AVONDALE</t>
  </si>
  <si>
    <t>AVONDALE_2530</t>
  </si>
  <si>
    <t>AVONDALE_2652</t>
  </si>
  <si>
    <t>AVONDALE_2844</t>
  </si>
  <si>
    <t>AVONSIDE_2628</t>
  </si>
  <si>
    <t>AVONSIDE</t>
  </si>
  <si>
    <t>AWABA_2283</t>
  </si>
  <si>
    <t>AWABA</t>
  </si>
  <si>
    <t>AYLMERTON_2575</t>
  </si>
  <si>
    <t>AYLMERTON</t>
  </si>
  <si>
    <t>BAAN BAA_2390</t>
  </si>
  <si>
    <t>BAAN BAA</t>
  </si>
  <si>
    <t>BABINDA_2825</t>
  </si>
  <si>
    <t>BABINDA</t>
  </si>
  <si>
    <t>BABYL CREEK_2470</t>
  </si>
  <si>
    <t>BABYL CREEK</t>
  </si>
  <si>
    <t>BACK CREEK_2372</t>
  </si>
  <si>
    <t>BACK CREEK</t>
  </si>
  <si>
    <t>BACK CREEK_2390</t>
  </si>
  <si>
    <t>BACK CREEK_2422</t>
  </si>
  <si>
    <t>BACK CREEK_2484</t>
  </si>
  <si>
    <t>BACK CREEK_2622</t>
  </si>
  <si>
    <t>BACK CREEK_2671</t>
  </si>
  <si>
    <t>BACK CREEK_2871</t>
  </si>
  <si>
    <t>BACK FOREST_2535</t>
  </si>
  <si>
    <t>BACK FOREST</t>
  </si>
  <si>
    <t>BACK YAMMA_2806</t>
  </si>
  <si>
    <t>BACK YAMMA</t>
  </si>
  <si>
    <t>BACKMEDE_2470</t>
  </si>
  <si>
    <t>BACKMEDE</t>
  </si>
  <si>
    <t>BACKWATER_2365</t>
  </si>
  <si>
    <t>BACKWATER</t>
  </si>
  <si>
    <t>BADGERYS CREEK_2555</t>
  </si>
  <si>
    <t>BADGERYS CREEK</t>
  </si>
  <si>
    <t>BADJA_2630</t>
  </si>
  <si>
    <t>BADJA</t>
  </si>
  <si>
    <t>BAERAMI CREEK_2333</t>
  </si>
  <si>
    <t>BAERAMI CREEK</t>
  </si>
  <si>
    <t>BAERAMI_2328</t>
  </si>
  <si>
    <t>BAERAMI</t>
  </si>
  <si>
    <t>BAERAMI_2333</t>
  </si>
  <si>
    <t>BAGNOO_2446</t>
  </si>
  <si>
    <t>BAGNOO</t>
  </si>
  <si>
    <t>BAGO_2446</t>
  </si>
  <si>
    <t>BAGO</t>
  </si>
  <si>
    <t>BAGOTVILLE_2477</t>
  </si>
  <si>
    <t>BAGOTVILLE</t>
  </si>
  <si>
    <t>BAKERS CREEK_2358</t>
  </si>
  <si>
    <t>BAKERS CREEK</t>
  </si>
  <si>
    <t>BAKERS CREEK_2359</t>
  </si>
  <si>
    <t>BAKERS CREEK_2422</t>
  </si>
  <si>
    <t>BAKERS CREEK_2447</t>
  </si>
  <si>
    <t>BAKERS SWAMP_2820</t>
  </si>
  <si>
    <t>BAKERS SWAMP</t>
  </si>
  <si>
    <t>BALACLAVA_2575</t>
  </si>
  <si>
    <t>BALACLAVA</t>
  </si>
  <si>
    <t>BALALA_2358</t>
  </si>
  <si>
    <t>BALALA</t>
  </si>
  <si>
    <t>BALCOLYN_2264</t>
  </si>
  <si>
    <t>BALCOLYN</t>
  </si>
  <si>
    <t>BALD BLAIR_2365</t>
  </si>
  <si>
    <t>BALD BLAIR</t>
  </si>
  <si>
    <t>BALD HILLS_2549</t>
  </si>
  <si>
    <t>BALD HILLS</t>
  </si>
  <si>
    <t>BALD NOB_2370</t>
  </si>
  <si>
    <t>BALD NOB</t>
  </si>
  <si>
    <t>BALD RIDGE_2795</t>
  </si>
  <si>
    <t>BALD RIDGE</t>
  </si>
  <si>
    <t>BALDERSLEIGH_2365</t>
  </si>
  <si>
    <t>BALDERSLEIGH</t>
  </si>
  <si>
    <t>BALDRY_2867</t>
  </si>
  <si>
    <t>BALDRY</t>
  </si>
  <si>
    <t>BALFOURS PEAK_2402</t>
  </si>
  <si>
    <t>BALFOURS PEAK</t>
  </si>
  <si>
    <t>BALGONNIA_2264</t>
  </si>
  <si>
    <t>BALGONNIA</t>
  </si>
  <si>
    <t>BALGOWLAH HEIGHTS_2093</t>
  </si>
  <si>
    <t>BALGOWLAH HEIGHTS</t>
  </si>
  <si>
    <t>BALGOWLAH_2093</t>
  </si>
  <si>
    <t>BALGOWLAH</t>
  </si>
  <si>
    <t>BALGOWNIE_2519</t>
  </si>
  <si>
    <t>BALGOWNIE</t>
  </si>
  <si>
    <t>BALICKERA_2324</t>
  </si>
  <si>
    <t>BALICKERA</t>
  </si>
  <si>
    <t>BALLADORAN_2831</t>
  </si>
  <si>
    <t>BALLADORAN</t>
  </si>
  <si>
    <t>BALLALABA_2622</t>
  </si>
  <si>
    <t>BALLALABA</t>
  </si>
  <si>
    <t>BALLDALE_2646</t>
  </si>
  <si>
    <t>BALLDALE</t>
  </si>
  <si>
    <t>BALLENGARRA_2441</t>
  </si>
  <si>
    <t>BALLENGARRA</t>
  </si>
  <si>
    <t>BALLIMORE_2830</t>
  </si>
  <si>
    <t>BALLIMORE</t>
  </si>
  <si>
    <t>BALLINA_2478</t>
  </si>
  <si>
    <t>BALLINA</t>
  </si>
  <si>
    <t>BALLYROE_2795</t>
  </si>
  <si>
    <t>BALLYROE</t>
  </si>
  <si>
    <t>BALMAIN EAST_2041</t>
  </si>
  <si>
    <t>BALMAIN EAST</t>
  </si>
  <si>
    <t>BALMAIN_2041</t>
  </si>
  <si>
    <t>BALMAIN</t>
  </si>
  <si>
    <t>BALMORAL BEACH_2088</t>
  </si>
  <si>
    <t>BALMORAL BEACH</t>
  </si>
  <si>
    <t>BALMORAL VILLAGE_2571</t>
  </si>
  <si>
    <t>BALMORAL VILLAGE</t>
  </si>
  <si>
    <t>BALMORAL_2283</t>
  </si>
  <si>
    <t>BALMORAL</t>
  </si>
  <si>
    <t>BALMORAL_2571</t>
  </si>
  <si>
    <t>BALRANALD_2715</t>
  </si>
  <si>
    <t>BALRANALD</t>
  </si>
  <si>
    <t>BAMARANG_2540</t>
  </si>
  <si>
    <t>BAMARANG</t>
  </si>
  <si>
    <t>BANDA BANDA_2446</t>
  </si>
  <si>
    <t>BANDA BANDA</t>
  </si>
  <si>
    <t>BANDON GROVE_2420</t>
  </si>
  <si>
    <t>BANDON GROVE</t>
  </si>
  <si>
    <t>BANGADANG_2729</t>
  </si>
  <si>
    <t>BANGADANG</t>
  </si>
  <si>
    <t>BANGALEE_2541</t>
  </si>
  <si>
    <t>BANGALEE</t>
  </si>
  <si>
    <t>BANGALOW_2479</t>
  </si>
  <si>
    <t>BANGALOW</t>
  </si>
  <si>
    <t>BANGAROO_2804</t>
  </si>
  <si>
    <t>BANGAROO</t>
  </si>
  <si>
    <t>BANGHEET_2404</t>
  </si>
  <si>
    <t>BANGHEET</t>
  </si>
  <si>
    <t>BANGO_2582</t>
  </si>
  <si>
    <t>BANGO</t>
  </si>
  <si>
    <t>BANGOR_2234</t>
  </si>
  <si>
    <t>BANGOR</t>
  </si>
  <si>
    <t>BANK VALE_2700</t>
  </si>
  <si>
    <t>BANK VALE</t>
  </si>
  <si>
    <t>BANKSIA_2216</t>
  </si>
  <si>
    <t>BANKSIA</t>
  </si>
  <si>
    <t>BANKSMEADOW_2019</t>
  </si>
  <si>
    <t>BANKSMEADOW</t>
  </si>
  <si>
    <t>BANKSTOWN AERODROME_2200</t>
  </si>
  <si>
    <t>BANKSTOWN AERODROME</t>
  </si>
  <si>
    <t>BANKSTOWN AIRPORT_2200</t>
  </si>
  <si>
    <t>BANKSTOWN AIRPORT</t>
  </si>
  <si>
    <t>BANKSTOWN_2200</t>
  </si>
  <si>
    <t>BANKSTOWN</t>
  </si>
  <si>
    <t>BANKSTOWN_2220</t>
  </si>
  <si>
    <t>BANNABY_2580</t>
  </si>
  <si>
    <t>BANNABY</t>
  </si>
  <si>
    <t>BANNISTER_2580</t>
  </si>
  <si>
    <t>BANNISTER</t>
  </si>
  <si>
    <t>BANNOCKBURN_2360</t>
  </si>
  <si>
    <t>BANNOCKBURN</t>
  </si>
  <si>
    <t>BANOON_2347</t>
  </si>
  <si>
    <t>BANOON</t>
  </si>
  <si>
    <t>BANORA POINT_2486</t>
  </si>
  <si>
    <t>BANORA POINT</t>
  </si>
  <si>
    <t>BANYABBA_2463</t>
  </si>
  <si>
    <t>BANYABBA</t>
  </si>
  <si>
    <t>BANYABBA_2469</t>
  </si>
  <si>
    <t>BAR BEACH_2300</t>
  </si>
  <si>
    <t>BAR BEACH</t>
  </si>
  <si>
    <t>BAR POINT_2083</t>
  </si>
  <si>
    <t>BAR POINT</t>
  </si>
  <si>
    <t>BAR POINT_2250</t>
  </si>
  <si>
    <t>BARA_2850</t>
  </si>
  <si>
    <t>BARA</t>
  </si>
  <si>
    <t>BARADINE_2396</t>
  </si>
  <si>
    <t>BARADINE</t>
  </si>
  <si>
    <t>BARAIMOL_2474</t>
  </si>
  <si>
    <t>BARAIMOL</t>
  </si>
  <si>
    <t>BARAMUL_2328</t>
  </si>
  <si>
    <t>BARAMUL</t>
  </si>
  <si>
    <t>BARANGAROO_2000</t>
  </si>
  <si>
    <t>BARANGAROO</t>
  </si>
  <si>
    <t>BARCOONGERE_2460</t>
  </si>
  <si>
    <t>BARCOONGERE</t>
  </si>
  <si>
    <t>BARDEN RIDGE_2234</t>
  </si>
  <si>
    <t>BARDEN RIDGE</t>
  </si>
  <si>
    <t>BARDIA_2565</t>
  </si>
  <si>
    <t>BARDIA</t>
  </si>
  <si>
    <t>BARDWELL PARK_2207</t>
  </si>
  <si>
    <t>BARDWELL PARK</t>
  </si>
  <si>
    <t>BARDWELL VALLEY_2207</t>
  </si>
  <si>
    <t>BARDWELL VALLEY</t>
  </si>
  <si>
    <t>BARELLAN_2665</t>
  </si>
  <si>
    <t>BARELLAN</t>
  </si>
  <si>
    <t>BARGO_2574</t>
  </si>
  <si>
    <t>BARGO</t>
  </si>
  <si>
    <t>BARHAM_2732</t>
  </si>
  <si>
    <t>BARHAM</t>
  </si>
  <si>
    <t>BARIGAN_2850</t>
  </si>
  <si>
    <t>BARIGAN</t>
  </si>
  <si>
    <t>BARKERS VALE_2474</t>
  </si>
  <si>
    <t>BARKERS VALE</t>
  </si>
  <si>
    <t>BARMEDMAN_2668</t>
  </si>
  <si>
    <t>BARMEDMAN</t>
  </si>
  <si>
    <t>BARMEDMAN_2671</t>
  </si>
  <si>
    <t>BARNEYS REEF_2852</t>
  </si>
  <si>
    <t>BARNEYS REEF</t>
  </si>
  <si>
    <t>BARNSLEY_2278</t>
  </si>
  <si>
    <t>BARNSLEY</t>
  </si>
  <si>
    <t>BAROOGA_3644</t>
  </si>
  <si>
    <t>BAROOGA</t>
  </si>
  <si>
    <t>BARRABA_2347</t>
  </si>
  <si>
    <t>BARRABA</t>
  </si>
  <si>
    <t>BARRACK HEIGHTS_2528</t>
  </si>
  <si>
    <t>BARRACK HEIGHTS</t>
  </si>
  <si>
    <t>BARRACK POINT_2528</t>
  </si>
  <si>
    <t>BARRACK POINT</t>
  </si>
  <si>
    <t>BARRAGAN_2804</t>
  </si>
  <si>
    <t>BARRAGAN</t>
  </si>
  <si>
    <t>BARRAGANYATTI_2441</t>
  </si>
  <si>
    <t>BARRAGANYATTI</t>
  </si>
  <si>
    <t>BARRAGGA BAY_2546</t>
  </si>
  <si>
    <t>BARRAGGA BAY</t>
  </si>
  <si>
    <t>BARRALLIER_2580</t>
  </si>
  <si>
    <t>BARRALLIER</t>
  </si>
  <si>
    <t>BARRATTA_2710</t>
  </si>
  <si>
    <t>BARRATTA</t>
  </si>
  <si>
    <t>BARREN GROUNDS_2533</t>
  </si>
  <si>
    <t>BARREN GROUNDS</t>
  </si>
  <si>
    <t>BARREN GROUNDS_2577</t>
  </si>
  <si>
    <t>BARRENGARRY_2577</t>
  </si>
  <si>
    <t>BARRENGARRY</t>
  </si>
  <si>
    <t>BARRETTS CREEK_2460</t>
  </si>
  <si>
    <t>BARRETTS CREEK</t>
  </si>
  <si>
    <t>BARRINGELLA_2540</t>
  </si>
  <si>
    <t>BARRINGELLA</t>
  </si>
  <si>
    <t>BARRINGTON TOPS_2422</t>
  </si>
  <si>
    <t>BARRINGTON TOPS</t>
  </si>
  <si>
    <t>BARRINGTON_2422</t>
  </si>
  <si>
    <t>BARRINGTON</t>
  </si>
  <si>
    <t>BARRINGUN_2840</t>
  </si>
  <si>
    <t>BARRINGUN</t>
  </si>
  <si>
    <t>BARRON FLAT_2622</t>
  </si>
  <si>
    <t>BARRON FLAT</t>
  </si>
  <si>
    <t>BARRY_2338</t>
  </si>
  <si>
    <t>BARRY</t>
  </si>
  <si>
    <t>BARRY_2340</t>
  </si>
  <si>
    <t>BARRY_2799</t>
  </si>
  <si>
    <t>BARRYRENIE_2794</t>
  </si>
  <si>
    <t>BARRYRENIE</t>
  </si>
  <si>
    <t>BARWANG_2594</t>
  </si>
  <si>
    <t>BARWANG</t>
  </si>
  <si>
    <t>BARWON_2396</t>
  </si>
  <si>
    <t>BARWON</t>
  </si>
  <si>
    <t>BARYULGIL_2460</t>
  </si>
  <si>
    <t>BARYULGIL</t>
  </si>
  <si>
    <t>BARYULGIL_2469</t>
  </si>
  <si>
    <t>BASIN VIEW_2540</t>
  </si>
  <si>
    <t>BASIN VIEW</t>
  </si>
  <si>
    <t>BASS HILL_2197</t>
  </si>
  <si>
    <t>BASS HILL</t>
  </si>
  <si>
    <t>BASSENDEAN_2365</t>
  </si>
  <si>
    <t>BASSENDEAN</t>
  </si>
  <si>
    <t>BATAR CREEK_2439</t>
  </si>
  <si>
    <t>BATAR CREEK</t>
  </si>
  <si>
    <t>BATEAU BAY_2261</t>
  </si>
  <si>
    <t>BATEAU BAY</t>
  </si>
  <si>
    <t>BATEHAVEN_2536</t>
  </si>
  <si>
    <t>BATEHAVEN</t>
  </si>
  <si>
    <t>BATEMANS BAY_2536</t>
  </si>
  <si>
    <t>BATEMANS BAY</t>
  </si>
  <si>
    <t>BATHAMPTON_2795</t>
  </si>
  <si>
    <t>BATHAMPTON</t>
  </si>
  <si>
    <t>BATHURST_2795</t>
  </si>
  <si>
    <t>BATHURST</t>
  </si>
  <si>
    <t>BATLOW_2730</t>
  </si>
  <si>
    <t>BATLOW</t>
  </si>
  <si>
    <t>BAULKAM HILLS_2153</t>
  </si>
  <si>
    <t>BAULKAM HILLS</t>
  </si>
  <si>
    <t>BAULKHAM HILLS_1755</t>
  </si>
  <si>
    <t>BAULKHAM HILLS</t>
  </si>
  <si>
    <t>BAULKHAM HILLS_2153</t>
  </si>
  <si>
    <t>BAULKHAM HILLS_2154</t>
  </si>
  <si>
    <t>BAW BAW_2580</t>
  </si>
  <si>
    <t>BAW BAW</t>
  </si>
  <si>
    <t>BAWLEY POINT_2539</t>
  </si>
  <si>
    <t>BAWLEY POINT</t>
  </si>
  <si>
    <t>BAXTERS RIDGE_2422</t>
  </si>
  <si>
    <t>BAXTERS RIDGE</t>
  </si>
  <si>
    <t>BAYVIEW_2104</t>
  </si>
  <si>
    <t>BAYVIEW</t>
  </si>
  <si>
    <t>BEACON HILL_2100</t>
  </si>
  <si>
    <t>BEACON HILL</t>
  </si>
  <si>
    <t>BEACONSFIELD_2015</t>
  </si>
  <si>
    <t>BEACONSFIELD</t>
  </si>
  <si>
    <t>BEAN CREEK_2469</t>
  </si>
  <si>
    <t>BEAN CREEK</t>
  </si>
  <si>
    <t>BEARBONG_2827</t>
  </si>
  <si>
    <t>BEARBONG</t>
  </si>
  <si>
    <t>BEARGAMIL_2870</t>
  </si>
  <si>
    <t>BEARGAMIL</t>
  </si>
  <si>
    <t>BEAULIEU_2360</t>
  </si>
  <si>
    <t>BEAULIEU</t>
  </si>
  <si>
    <t>BEAUMONT HILLS_2155</t>
  </si>
  <si>
    <t>BEAUMONT HILLS</t>
  </si>
  <si>
    <t>BEAUMONT_2577</t>
  </si>
  <si>
    <t>BEAUMONT</t>
  </si>
  <si>
    <t>BEAUTY POINT_2088</t>
  </si>
  <si>
    <t>BEAUTY POINT</t>
  </si>
  <si>
    <t>BEAUTY POINT_2546</t>
  </si>
  <si>
    <t>BECKETTS FOREST_2157</t>
  </si>
  <si>
    <t>BECKETTS FOREST</t>
  </si>
  <si>
    <t>BECKOM_2665</t>
  </si>
  <si>
    <t>BECKOM</t>
  </si>
  <si>
    <t>BECTIVE_2340</t>
  </si>
  <si>
    <t>BECTIVE</t>
  </si>
  <si>
    <t>BECTRIC_2665</t>
  </si>
  <si>
    <t>BECTRIC</t>
  </si>
  <si>
    <t>BEDGERABONG_2871</t>
  </si>
  <si>
    <t>BEDGERABONG</t>
  </si>
  <si>
    <t>BEDGEREBONG_2871</t>
  </si>
  <si>
    <t>BEDGEREBONG</t>
  </si>
  <si>
    <t>BEECHWOOD_2446</t>
  </si>
  <si>
    <t>BEECHWOOD</t>
  </si>
  <si>
    <t>BEECROFT PENINSULA_2540</t>
  </si>
  <si>
    <t>BEECROFT PENINSULA</t>
  </si>
  <si>
    <t>BEECROFT_2119</t>
  </si>
  <si>
    <t>BEECROFT</t>
  </si>
  <si>
    <t>BEELBANGERA_2680</t>
  </si>
  <si>
    <t>BEELBANGERA</t>
  </si>
  <si>
    <t>BEEMUNNEL_2824</t>
  </si>
  <si>
    <t>BEEMUNNEL</t>
  </si>
  <si>
    <t>BEGA_2550</t>
  </si>
  <si>
    <t>BEGA</t>
  </si>
  <si>
    <t>BEGGAN BEGGAN_2587</t>
  </si>
  <si>
    <t>BEGGAN BEGGAN</t>
  </si>
  <si>
    <t>BEILPAJAH_2879</t>
  </si>
  <si>
    <t>BEILPAJAH</t>
  </si>
  <si>
    <t>BELANGLO_2577</t>
  </si>
  <si>
    <t>BELANGLO</t>
  </si>
  <si>
    <t>BELBORA_2422</t>
  </si>
  <si>
    <t>BELBORA</t>
  </si>
  <si>
    <t>BELCONNEN_2617</t>
  </si>
  <si>
    <t>BELCONNEN</t>
  </si>
  <si>
    <t>ACT</t>
  </si>
  <si>
    <t>BELFIELD_2191</t>
  </si>
  <si>
    <t>BELFIELD</t>
  </si>
  <si>
    <t>BELFORD_2335</t>
  </si>
  <si>
    <t>BELFORD</t>
  </si>
  <si>
    <t>BELFRAYDEN_2650</t>
  </si>
  <si>
    <t>BELFRAYDEN</t>
  </si>
  <si>
    <t>BELGAMBA_2344</t>
  </si>
  <si>
    <t>BELGAMBA</t>
  </si>
  <si>
    <t>BELGRAVIA_2800</t>
  </si>
  <si>
    <t>BELGRAVIA</t>
  </si>
  <si>
    <t>BELIMBLA PARK_2570</t>
  </si>
  <si>
    <t>BELIMBLA PARK</t>
  </si>
  <si>
    <t>BELL_2786</t>
  </si>
  <si>
    <t>BELL</t>
  </si>
  <si>
    <t>BELLA VISTA_2153</t>
  </si>
  <si>
    <t>BELLA VISTA</t>
  </si>
  <si>
    <t>BELLA VISTA_2155</t>
  </si>
  <si>
    <t>BELLAMBI_2518</t>
  </si>
  <si>
    <t>BELLAMBI</t>
  </si>
  <si>
    <t>BELLANGRY_2446</t>
  </si>
  <si>
    <t>BELLANGRY</t>
  </si>
  <si>
    <t>BELLARWI_2665</t>
  </si>
  <si>
    <t>BELLARWI</t>
  </si>
  <si>
    <t>BELLATA_2397</t>
  </si>
  <si>
    <t>BELLATA</t>
  </si>
  <si>
    <t>BELLAWONGARAH_2535</t>
  </si>
  <si>
    <t>BELLAWONGARAH</t>
  </si>
  <si>
    <t>BELLBIRD HEIGHTS_2325</t>
  </si>
  <si>
    <t>BELLBIRD HEIGHTS</t>
  </si>
  <si>
    <t>BELLBIRD HILL_2758</t>
  </si>
  <si>
    <t>BELLBIRD HILL</t>
  </si>
  <si>
    <t>BELLBIRD_2325</t>
  </si>
  <si>
    <t>BELLBIRD</t>
  </si>
  <si>
    <t>BELLBROOK_2440</t>
  </si>
  <si>
    <t>BELLBROOK</t>
  </si>
  <si>
    <t>BELLEVUE HILL_2023</t>
  </si>
  <si>
    <t>BELLEVUE HILL</t>
  </si>
  <si>
    <t>BELLIMBOPINNI_2440</t>
  </si>
  <si>
    <t>BELLIMBOPINNI</t>
  </si>
  <si>
    <t>BELLINGEN_2454</t>
  </si>
  <si>
    <t>BELLINGEN</t>
  </si>
  <si>
    <t>BELLMOUNT FOREST_2581</t>
  </si>
  <si>
    <t>BELLMOUNT FOREST</t>
  </si>
  <si>
    <t>BELLTREE_2337</t>
  </si>
  <si>
    <t>BELLTREE</t>
  </si>
  <si>
    <t>BELLTREES_2250</t>
  </si>
  <si>
    <t>BELLTREES</t>
  </si>
  <si>
    <t>BELLTREES_2337</t>
  </si>
  <si>
    <t>BELMONT NORTH_2280</t>
  </si>
  <si>
    <t>BELMONT NORTH</t>
  </si>
  <si>
    <t>BELMONT SOUTH_2280</t>
  </si>
  <si>
    <t>BELMONT SOUTH</t>
  </si>
  <si>
    <t>BELMONT_2280</t>
  </si>
  <si>
    <t>BELMONT</t>
  </si>
  <si>
    <t>BELMORE FLAT_2622</t>
  </si>
  <si>
    <t>BELMORE FLAT</t>
  </si>
  <si>
    <t>BELMORE RIVER_2440</t>
  </si>
  <si>
    <t>BELMORE RIVER</t>
  </si>
  <si>
    <t>BELMORE_2192</t>
  </si>
  <si>
    <t>BELMORE</t>
  </si>
  <si>
    <t>BELOKA_2627</t>
  </si>
  <si>
    <t>BELOKA</t>
  </si>
  <si>
    <t>BELOKA_2628</t>
  </si>
  <si>
    <t>BELOWRA VALLEY_2545</t>
  </si>
  <si>
    <t>BELOWRA VALLEY</t>
  </si>
  <si>
    <t>BELOWRA_2545</t>
  </si>
  <si>
    <t>BELOWRA</t>
  </si>
  <si>
    <t>BELROSE_2085</t>
  </si>
  <si>
    <t>BELROSE</t>
  </si>
  <si>
    <t>BEMBOKA_2550</t>
  </si>
  <si>
    <t>BEMBOKA</t>
  </si>
  <si>
    <t>BEN BULLEN_2790</t>
  </si>
  <si>
    <t>BEN BULLEN</t>
  </si>
  <si>
    <t>BEN BULLEN_2846</t>
  </si>
  <si>
    <t>BEN HALL PLACE_2871</t>
  </si>
  <si>
    <t>BEN HALL PLACE</t>
  </si>
  <si>
    <t>BEN LOMOND_2365</t>
  </si>
  <si>
    <t>BEN LOMOND</t>
  </si>
  <si>
    <t>BENA_2877</t>
  </si>
  <si>
    <t>BENA</t>
  </si>
  <si>
    <t>BENANDARAH_2536</t>
  </si>
  <si>
    <t>BENANDARAH</t>
  </si>
  <si>
    <t>BENDALONG_2539</t>
  </si>
  <si>
    <t>BENDALONG</t>
  </si>
  <si>
    <t>BENDEELA_2577</t>
  </si>
  <si>
    <t>BENDEELA</t>
  </si>
  <si>
    <t>BENDEMEER_2355</t>
  </si>
  <si>
    <t>BENDEMEER</t>
  </si>
  <si>
    <t>BENDICK MURRELL_2803</t>
  </si>
  <si>
    <t>BENDICK MURRELL</t>
  </si>
  <si>
    <t>BENDOLBA_2420</t>
  </si>
  <si>
    <t>BENDOLBA</t>
  </si>
  <si>
    <t>BENDOURA_2622</t>
  </si>
  <si>
    <t>BENDOURA</t>
  </si>
  <si>
    <t>BENEREE_2798</t>
  </si>
  <si>
    <t>BENEREE</t>
  </si>
  <si>
    <t>BENEREMBAH_2680</t>
  </si>
  <si>
    <t>BENEREMBAH</t>
  </si>
  <si>
    <t>BENGALLA_2333</t>
  </si>
  <si>
    <t>BENGALLA</t>
  </si>
  <si>
    <t>BENGERANG_2405</t>
  </si>
  <si>
    <t>BENGERANG</t>
  </si>
  <si>
    <t>BENNETTS GREEN_2290</t>
  </si>
  <si>
    <t>BENNETTS GREEN</t>
  </si>
  <si>
    <t>BENOLONG_2818</t>
  </si>
  <si>
    <t>BENOLONG</t>
  </si>
  <si>
    <t>BENSVILLE_2251</t>
  </si>
  <si>
    <t>BENSVILLE</t>
  </si>
  <si>
    <t>BENTLEY_2480</t>
  </si>
  <si>
    <t>BENTLEY</t>
  </si>
  <si>
    <t>BERALA_2141</t>
  </si>
  <si>
    <t>BERALA</t>
  </si>
  <si>
    <t>BERAMBING_2758</t>
  </si>
  <si>
    <t>BERAMBING</t>
  </si>
  <si>
    <t>BERAWINNIA DOWNS_2880</t>
  </si>
  <si>
    <t>BERAWINNIA DOWNS</t>
  </si>
  <si>
    <t>BERENDEBBA_2721</t>
  </si>
  <si>
    <t>BERENDEBBA</t>
  </si>
  <si>
    <t>BERESFIELD_2322</t>
  </si>
  <si>
    <t>BERESFIELD</t>
  </si>
  <si>
    <t>BERGALIA_2537</t>
  </si>
  <si>
    <t>BERGALIA</t>
  </si>
  <si>
    <t>BERKELEY VALE_2261</t>
  </si>
  <si>
    <t>BERKELEY VALE</t>
  </si>
  <si>
    <t>BERKELEY_2506</t>
  </si>
  <si>
    <t>BERKELEY</t>
  </si>
  <si>
    <t>BERKSHIRE PARK_2765</t>
  </si>
  <si>
    <t>BERKSHIRE PARK</t>
  </si>
  <si>
    <t>BERLANG_2622</t>
  </si>
  <si>
    <t>BERLANG</t>
  </si>
  <si>
    <t>BERMAGUI SOUTH_2546</t>
  </si>
  <si>
    <t>BERMAGUI SOUTH</t>
  </si>
  <si>
    <t>BERMAGUI_2546</t>
  </si>
  <si>
    <t>BERMAGUI</t>
  </si>
  <si>
    <t>BEROWRA CREEK_2082</t>
  </si>
  <si>
    <t>BEROWRA CREEK</t>
  </si>
  <si>
    <t>BEROWRA HEIGHTS_2082</t>
  </si>
  <si>
    <t>BEROWRA HEIGHTS</t>
  </si>
  <si>
    <t>BEROWRA WATERS_2082</t>
  </si>
  <si>
    <t>BEROWRA WATERS</t>
  </si>
  <si>
    <t>BEROWRA_2081</t>
  </si>
  <si>
    <t>BEROWRA</t>
  </si>
  <si>
    <t>BEROWRA_2082</t>
  </si>
  <si>
    <t>BERRAMBOOL_2548</t>
  </si>
  <si>
    <t>BERRAMBOOL</t>
  </si>
  <si>
    <t>BERRARA_2540</t>
  </si>
  <si>
    <t>BERRARA</t>
  </si>
  <si>
    <t>BERREMANGRA_2582</t>
  </si>
  <si>
    <t>BERREMANGRA</t>
  </si>
  <si>
    <t>BERRICO JUNCTION_2422</t>
  </si>
  <si>
    <t>BERRICO JUNCTION</t>
  </si>
  <si>
    <t>BERRICO_2422</t>
  </si>
  <si>
    <t>BERRICO</t>
  </si>
  <si>
    <t>BERRIDALE_2628</t>
  </si>
  <si>
    <t>BERRIDALE</t>
  </si>
  <si>
    <t>BERRIGAL_2390</t>
  </si>
  <si>
    <t>BERRIGAL</t>
  </si>
  <si>
    <t>BERRIGAL_2399</t>
  </si>
  <si>
    <t>BERRIGAN_2712</t>
  </si>
  <si>
    <t>BERRIGAN</t>
  </si>
  <si>
    <t>BERRILEE_2082</t>
  </si>
  <si>
    <t>BERRILEE</t>
  </si>
  <si>
    <t>BERRILEE_2159</t>
  </si>
  <si>
    <t>BERRIMA JUNCTION_2577</t>
  </si>
  <si>
    <t>BERRIMA JUNCTION</t>
  </si>
  <si>
    <t>BERRIMA_2577</t>
  </si>
  <si>
    <t>BERRIMA</t>
  </si>
  <si>
    <t>BERRINGER LAKE_2539</t>
  </si>
  <si>
    <t>BERRINGER LAKE</t>
  </si>
  <si>
    <t>BERRY JERRY_2701</t>
  </si>
  <si>
    <t>BERRY JERRY</t>
  </si>
  <si>
    <t>BERRY MOUNTAIN_2535</t>
  </si>
  <si>
    <t>BERRY MOUNTAIN</t>
  </si>
  <si>
    <t>BERRY PARK_2321</t>
  </si>
  <si>
    <t>BERRY PARK</t>
  </si>
  <si>
    <t>BERRY_2535</t>
  </si>
  <si>
    <t>BERRY</t>
  </si>
  <si>
    <t>BERTHONG_2594</t>
  </si>
  <si>
    <t>BERTHONG</t>
  </si>
  <si>
    <t>BERYL_2852</t>
  </si>
  <si>
    <t>BERYL</t>
  </si>
  <si>
    <t>BESSY FLAT_2795</t>
  </si>
  <si>
    <t>BESSY FLAT</t>
  </si>
  <si>
    <t>BETHUNGRA_2590</t>
  </si>
  <si>
    <t>BETHUNGRA</t>
  </si>
  <si>
    <t>BEVENDALE_2581</t>
  </si>
  <si>
    <t>BEVENDALE</t>
  </si>
  <si>
    <t>BEVERLEY PARK_2217</t>
  </si>
  <si>
    <t>BEVERLEY PARK</t>
  </si>
  <si>
    <t>BEVERLY HILLS_2209</t>
  </si>
  <si>
    <t>BEVERLY HILLS</t>
  </si>
  <si>
    <t>BEWONG_2540</t>
  </si>
  <si>
    <t>BEWONG</t>
  </si>
  <si>
    <t>BEXHILL_2480</t>
  </si>
  <si>
    <t>BEXHILL</t>
  </si>
  <si>
    <t>BEXLEY NORTH_2207</t>
  </si>
  <si>
    <t>BEXLEY NORTH</t>
  </si>
  <si>
    <t>BEXLEY_2207</t>
  </si>
  <si>
    <t>BEXLEY</t>
  </si>
  <si>
    <t>BIALA_2581</t>
  </si>
  <si>
    <t>BIALA</t>
  </si>
  <si>
    <t>BIBBENLUKE_2631</t>
  </si>
  <si>
    <t>BIBBENLUKE</t>
  </si>
  <si>
    <t>BIBBENLUKE_2632</t>
  </si>
  <si>
    <t>BICKLEY VALE_2570</t>
  </si>
  <si>
    <t>BICKLEY VALE</t>
  </si>
  <si>
    <t>BIDDI_2633</t>
  </si>
  <si>
    <t>BIDDI</t>
  </si>
  <si>
    <t>BIDDON_2827</t>
  </si>
  <si>
    <t>BIDDON</t>
  </si>
  <si>
    <t>BIDGEEMIA_2642</t>
  </si>
  <si>
    <t>BIDGEEMIA</t>
  </si>
  <si>
    <t>BIDGEEMIA_2656</t>
  </si>
  <si>
    <t>BIDWILL_2770</t>
  </si>
  <si>
    <t>BIDWILL</t>
  </si>
  <si>
    <t>BIELSDOWN HILLS_2453</t>
  </si>
  <si>
    <t>BIELSDOWN HILLS</t>
  </si>
  <si>
    <t>BIG BURNEY_2622</t>
  </si>
  <si>
    <t>BIG BURNEY</t>
  </si>
  <si>
    <t>BIG HILL_2579</t>
  </si>
  <si>
    <t>BIG HILL</t>
  </si>
  <si>
    <t>BIG JACKS CREEK_2339</t>
  </si>
  <si>
    <t>BIG JACKS CREEK</t>
  </si>
  <si>
    <t>BIG RIDGE_2330</t>
  </si>
  <si>
    <t>BIG RIDGE</t>
  </si>
  <si>
    <t>BIG SPRINGS_2650</t>
  </si>
  <si>
    <t>BIG SPRINGS</t>
  </si>
  <si>
    <t>BIG YENGO_2330</t>
  </si>
  <si>
    <t>BIG YENGO</t>
  </si>
  <si>
    <t>BIGGA_2583</t>
  </si>
  <si>
    <t>BIGGA</t>
  </si>
  <si>
    <t>BILAMBIL HEIGHTS_2486</t>
  </si>
  <si>
    <t>BILAMBIL HEIGHTS</t>
  </si>
  <si>
    <t>BILAMBIL_2486</t>
  </si>
  <si>
    <t>BILAMBIL</t>
  </si>
  <si>
    <t>BILBUL_2680</t>
  </si>
  <si>
    <t>BILBUL</t>
  </si>
  <si>
    <t>BILGOLA BEACH_2107</t>
  </si>
  <si>
    <t>BILGOLA BEACH</t>
  </si>
  <si>
    <t>BILGOLA PLATEAU_2107</t>
  </si>
  <si>
    <t>BILGOLA PLATEAU</t>
  </si>
  <si>
    <t>BILGOLA_2107</t>
  </si>
  <si>
    <t>BILGOLA</t>
  </si>
  <si>
    <t>BILLEROY_2829</t>
  </si>
  <si>
    <t>BILLEROY</t>
  </si>
  <si>
    <t>BILLILINGRA_2630</t>
  </si>
  <si>
    <t>BILLILINGRA</t>
  </si>
  <si>
    <t>BILLIMARI_2793</t>
  </si>
  <si>
    <t>BILLIMARI</t>
  </si>
  <si>
    <t>BILLIMARI_2804</t>
  </si>
  <si>
    <t>BILLINUDGEL_2483</t>
  </si>
  <si>
    <t>BILLINUDGEL</t>
  </si>
  <si>
    <t>BILLYRIMBA_2469</t>
  </si>
  <si>
    <t>BILLYRIMBA</t>
  </si>
  <si>
    <t>BILLYS CREEK_2453</t>
  </si>
  <si>
    <t>BILLYS CREEK</t>
  </si>
  <si>
    <t>BILLYWILLINGA_2795</t>
  </si>
  <si>
    <t>BILLYWILLINGA</t>
  </si>
  <si>
    <t>BILPIN_2758</t>
  </si>
  <si>
    <t>BILPIN</t>
  </si>
  <si>
    <t>BIMBAYA_2550</t>
  </si>
  <si>
    <t>BIMBAYA</t>
  </si>
  <si>
    <t>BIMBERI_2611</t>
  </si>
  <si>
    <t>BIMBERI</t>
  </si>
  <si>
    <t>BIMBI_2721</t>
  </si>
  <si>
    <t>BIMBI</t>
  </si>
  <si>
    <t>BIMBI_2810</t>
  </si>
  <si>
    <t>BIMBIMBIE_2536</t>
  </si>
  <si>
    <t>BIMBIMBIE</t>
  </si>
  <si>
    <t>BINALONG_2584</t>
  </si>
  <si>
    <t>BINALONG</t>
  </si>
  <si>
    <t>BINBINETTE_2733</t>
  </si>
  <si>
    <t>BINBINETTE</t>
  </si>
  <si>
    <t>BINDA_2583</t>
  </si>
  <si>
    <t>BINDA</t>
  </si>
  <si>
    <t>BINDERA_2422</t>
  </si>
  <si>
    <t>BINDERA</t>
  </si>
  <si>
    <t>BINDOGUNDRA_2870</t>
  </si>
  <si>
    <t>BINDOGUNDRA</t>
  </si>
  <si>
    <t>BINGARA_2404</t>
  </si>
  <si>
    <t>BINGARA</t>
  </si>
  <si>
    <t>BINGEEBEEBRA CREEK_2469</t>
  </si>
  <si>
    <t>BINGEEBEEBRA CREEK</t>
  </si>
  <si>
    <t>BINGIE_2537</t>
  </si>
  <si>
    <t>BINGIE</t>
  </si>
  <si>
    <t>BINGLEBURRA_2311</t>
  </si>
  <si>
    <t>BINGLEBURRA</t>
  </si>
  <si>
    <t>BINIGUY_2399</t>
  </si>
  <si>
    <t>BINIGUY</t>
  </si>
  <si>
    <t>BINJURA_2630</t>
  </si>
  <si>
    <t>BINJURA</t>
  </si>
  <si>
    <t>BINNA BUNNA_2400</t>
  </si>
  <si>
    <t>BINNA BUNNA</t>
  </si>
  <si>
    <t>BINNA BURRA_2479</t>
  </si>
  <si>
    <t>BINNA BURRA</t>
  </si>
  <si>
    <t>BINNAWAY_2395</t>
  </si>
  <si>
    <t>BINNAWAY</t>
  </si>
  <si>
    <t>BINYA_2665</t>
  </si>
  <si>
    <t>BINYA</t>
  </si>
  <si>
    <t>BIRCHGROVE_2041</t>
  </si>
  <si>
    <t>BIRCHGROVE</t>
  </si>
  <si>
    <t>BIRD FLAT_2876</t>
  </si>
  <si>
    <t>BIRD FLAT</t>
  </si>
  <si>
    <t>BIRDWOOD_2446</t>
  </si>
  <si>
    <t>BIRDWOOD</t>
  </si>
  <si>
    <t>BIRGANBIGIL_2710</t>
  </si>
  <si>
    <t>BIRGANBIGIL</t>
  </si>
  <si>
    <t>BIRMINGHAM GARDENS_2287</t>
  </si>
  <si>
    <t>BIRMINGHAM GARDENS</t>
  </si>
  <si>
    <t>BIRRIWA_2844</t>
  </si>
  <si>
    <t>BIRRIWA</t>
  </si>
  <si>
    <t>BIRRONG_2143</t>
  </si>
  <si>
    <t>BIRRONG</t>
  </si>
  <si>
    <t>BIRUBI POINT_2316</t>
  </si>
  <si>
    <t>BIRUBI POINT</t>
  </si>
  <si>
    <t>BISHOPS BRIDGE_2326</t>
  </si>
  <si>
    <t>BISHOPS BRIDGE</t>
  </si>
  <si>
    <t>BITHRAMERE_2340</t>
  </si>
  <si>
    <t>BITHRAMERE</t>
  </si>
  <si>
    <t>BLACK CREEK_2439</t>
  </si>
  <si>
    <t>BLACK CREEK</t>
  </si>
  <si>
    <t>BLACK CREEK_2729</t>
  </si>
  <si>
    <t>BLACK HEAD_2430</t>
  </si>
  <si>
    <t>BLACK HEAD</t>
  </si>
  <si>
    <t>BLACK HILL_2322</t>
  </si>
  <si>
    <t>BLACK HILL</t>
  </si>
  <si>
    <t>BLACK HILL_2323</t>
  </si>
  <si>
    <t>BLACK HOLLOW_2828</t>
  </si>
  <si>
    <t>BLACK HOLLOW</t>
  </si>
  <si>
    <t>BLACK MOUNTAIN_2365</t>
  </si>
  <si>
    <t>BLACK MOUNTAIN</t>
  </si>
  <si>
    <t>BLACK RANGE_2550</t>
  </si>
  <si>
    <t>BLACK RANGE</t>
  </si>
  <si>
    <t>BLACK ROCK_2820</t>
  </si>
  <si>
    <t>BLACK ROCK</t>
  </si>
  <si>
    <t>BLACK SPRINGS_2333</t>
  </si>
  <si>
    <t>BLACK SPRINGS</t>
  </si>
  <si>
    <t>BLACK SPRINGS_2403</t>
  </si>
  <si>
    <t>BLACK SPRINGS_2787</t>
  </si>
  <si>
    <t>BLACK SWAMP CORNER_2880</t>
  </si>
  <si>
    <t>BLACK SWAMP CORNER</t>
  </si>
  <si>
    <t>BLACKALLS PARK_2283</t>
  </si>
  <si>
    <t>BLACKALLS PARK</t>
  </si>
  <si>
    <t>BLACKBUTT_2529</t>
  </si>
  <si>
    <t>BLACKBUTT</t>
  </si>
  <si>
    <t>BLACKETT_2770</t>
  </si>
  <si>
    <t>BLACKETT</t>
  </si>
  <si>
    <t>BLACKFELLOWS HAND ROCK_2790</t>
  </si>
  <si>
    <t>BLACKFELLOWS HAND ROCK</t>
  </si>
  <si>
    <t>BLACKHEATH_2785</t>
  </si>
  <si>
    <t>BLACKHEATH</t>
  </si>
  <si>
    <t>BLACKMANS FLAT_2790</t>
  </si>
  <si>
    <t>BLACKMANS FLAT</t>
  </si>
  <si>
    <t>BLACKMANS POINT_2444</t>
  </si>
  <si>
    <t>BLACKMANS POINT</t>
  </si>
  <si>
    <t>BLACKSMITHS_2281</t>
  </si>
  <si>
    <t>BLACKSMITHS</t>
  </si>
  <si>
    <t>BLACKTOWN SOUTH_2148</t>
  </si>
  <si>
    <t>BLACKTOWN SOUTH</t>
  </si>
  <si>
    <t>BLACKTOWN_2148</t>
  </si>
  <si>
    <t>BLACKTOWN</t>
  </si>
  <si>
    <t>BLACKVILLE_2343</t>
  </si>
  <si>
    <t>BLACKVILLE</t>
  </si>
  <si>
    <t>BLACKWALL_2256</t>
  </si>
  <si>
    <t>BLACKWALL</t>
  </si>
  <si>
    <t>BLAIR ATHOL_2560</t>
  </si>
  <si>
    <t>BLAIR ATHOL</t>
  </si>
  <si>
    <t>BLAIR HILL_2365</t>
  </si>
  <si>
    <t>BLAIR HILL</t>
  </si>
  <si>
    <t>BLAIRMOUNT_2559</t>
  </si>
  <si>
    <t>BLAIRMOUNT</t>
  </si>
  <si>
    <t>BLAKEBROOK_2480</t>
  </si>
  <si>
    <t>BLAKEBROOK</t>
  </si>
  <si>
    <t>BLAKEHURST_2221</t>
  </si>
  <si>
    <t>BLAKEHURST</t>
  </si>
  <si>
    <t>BLAKNEY CREEK_2581</t>
  </si>
  <si>
    <t>BLAKNEY CREEK</t>
  </si>
  <si>
    <t>BLAND_2671</t>
  </si>
  <si>
    <t>BLAND</t>
  </si>
  <si>
    <t>BLAND_2721</t>
  </si>
  <si>
    <t>BLANDFORD_2338</t>
  </si>
  <si>
    <t>BLANDFORD</t>
  </si>
  <si>
    <t>BLANKET FLAT_2583</t>
  </si>
  <si>
    <t>BLANKET FLAT</t>
  </si>
  <si>
    <t>BLAXLAND EAST_2774</t>
  </si>
  <si>
    <t>BLAXLAND EAST</t>
  </si>
  <si>
    <t>BLAXLAND_2774</t>
  </si>
  <si>
    <t>BLAXLAND</t>
  </si>
  <si>
    <t>BLAXLANDS ARM_2325</t>
  </si>
  <si>
    <t>BLAXLANDS ARM</t>
  </si>
  <si>
    <t>BLAXLANDS CREEK_2460</t>
  </si>
  <si>
    <t>BLAXLANDS CREEK</t>
  </si>
  <si>
    <t>BLAXLANDS FLAT_2460</t>
  </si>
  <si>
    <t>BLAXLANDS FLAT</t>
  </si>
  <si>
    <t>BLAXLANDS RIDGE_2758</t>
  </si>
  <si>
    <t>BLAXLANDS RIDGE</t>
  </si>
  <si>
    <t>BLAYNEY_2799</t>
  </si>
  <si>
    <t>BLAYNEY</t>
  </si>
  <si>
    <t>BLIGH PARK_2756</t>
  </si>
  <si>
    <t>BLIGH PARK</t>
  </si>
  <si>
    <t>BLIGHTY_2713</t>
  </si>
  <si>
    <t>BLIGHTY</t>
  </si>
  <si>
    <t>BLOW CLEAR_2669</t>
  </si>
  <si>
    <t>BLOW CLEAR</t>
  </si>
  <si>
    <t>BLOWERING_2720</t>
  </si>
  <si>
    <t>BLOWERING</t>
  </si>
  <si>
    <t>BLOWHARD POINT_2832</t>
  </si>
  <si>
    <t>BLOWHARD POINT</t>
  </si>
  <si>
    <t>BLUE BAY_2261</t>
  </si>
  <si>
    <t>BLUE BAY</t>
  </si>
  <si>
    <t>BLUE GUM FLAT_2311</t>
  </si>
  <si>
    <t>BLUE GUM FLAT</t>
  </si>
  <si>
    <t>BLUE HAVEN_2259</t>
  </si>
  <si>
    <t>BLUE HAVEN</t>
  </si>
  <si>
    <t>BLUE HAVEN_2262</t>
  </si>
  <si>
    <t>BLUE KNOB_2480</t>
  </si>
  <si>
    <t>BLUE KNOB</t>
  </si>
  <si>
    <t>BLUE MOUNTAINS NATIONAL PARK_0</t>
  </si>
  <si>
    <t>BLUE MOUNTAINS NATIONAL PARK</t>
  </si>
  <si>
    <t>BLUE MOUNTAINS NATIONAL PARK_2786</t>
  </si>
  <si>
    <t>BLUE NOBBY_2408</t>
  </si>
  <si>
    <t>BLUE NOBBY</t>
  </si>
  <si>
    <t>BLUE VALE_2380</t>
  </si>
  <si>
    <t>BLUE VALE</t>
  </si>
  <si>
    <t>BLUEYS BEACH_2428</t>
  </si>
  <si>
    <t>BLUEYS BEACH</t>
  </si>
  <si>
    <t>BOAMBEE EAST_2452</t>
  </si>
  <si>
    <t>BOAMBEE EAST</t>
  </si>
  <si>
    <t>BOAMBEE_2450</t>
  </si>
  <si>
    <t>BOAMBEE</t>
  </si>
  <si>
    <t>BOAMBOLO_2582</t>
  </si>
  <si>
    <t>BOAMBOLO</t>
  </si>
  <si>
    <t>BOARA_2594</t>
  </si>
  <si>
    <t>BOARA</t>
  </si>
  <si>
    <t>BOAT HARBOR_2316</t>
  </si>
  <si>
    <t>BOAT HARBOR</t>
  </si>
  <si>
    <t>BOAT HARBOUR_2316</t>
  </si>
  <si>
    <t>BOAT HARBOUR</t>
  </si>
  <si>
    <t>BOAT HARBOUR_2480</t>
  </si>
  <si>
    <t>BOBADAH_2825</t>
  </si>
  <si>
    <t>BOBADAH</t>
  </si>
  <si>
    <t>BOBADAH_2877</t>
  </si>
  <si>
    <t>BOBBARA_2585</t>
  </si>
  <si>
    <t>BOBBARA</t>
  </si>
  <si>
    <t>BOBBIN HEAD_2080</t>
  </si>
  <si>
    <t>BOBBIN HEAD</t>
  </si>
  <si>
    <t>BOBIN_2429</t>
  </si>
  <si>
    <t>BOBIN</t>
  </si>
  <si>
    <t>BOBS CORNER_2840</t>
  </si>
  <si>
    <t>BOBS CORNER</t>
  </si>
  <si>
    <t>BOBS CREEK_2443</t>
  </si>
  <si>
    <t>BOBS CREEK</t>
  </si>
  <si>
    <t>BOBS FARM_2316</t>
  </si>
  <si>
    <t>BOBS FARM</t>
  </si>
  <si>
    <t>BOBUNDARA_2630</t>
  </si>
  <si>
    <t>BOBUNDARA</t>
  </si>
  <si>
    <t>BOBUNDARA_2631</t>
  </si>
  <si>
    <t>BOCO_2631</t>
  </si>
  <si>
    <t>BOCO</t>
  </si>
  <si>
    <t>BOCOBLE_2850</t>
  </si>
  <si>
    <t>BOCOBLE</t>
  </si>
  <si>
    <t>BOCOBRA_2865</t>
  </si>
  <si>
    <t>BOCOBRA</t>
  </si>
  <si>
    <t>BODALLA_2545</t>
  </si>
  <si>
    <t>BODALLA</t>
  </si>
  <si>
    <t>BODANGORA_2820</t>
  </si>
  <si>
    <t>BODANGORA</t>
  </si>
  <si>
    <t>BOEILL CREEK_2717</t>
  </si>
  <si>
    <t>BOEILL CREEK</t>
  </si>
  <si>
    <t>BOEILL CREEK_2739</t>
  </si>
  <si>
    <t>BOGAN GATE_2876</t>
  </si>
  <si>
    <t>BOGAN GATE</t>
  </si>
  <si>
    <t>BOGAN_2826</t>
  </si>
  <si>
    <t>BOGAN</t>
  </si>
  <si>
    <t>BOGANGAR_2488</t>
  </si>
  <si>
    <t>BOGANGAR</t>
  </si>
  <si>
    <t>BOGEE_2849</t>
  </si>
  <si>
    <t>BOGEE</t>
  </si>
  <si>
    <t>BOGGABILLA_2409</t>
  </si>
  <si>
    <t>BOGGABILLA</t>
  </si>
  <si>
    <t>BOGGABRI_2382</t>
  </si>
  <si>
    <t>BOGGABRI</t>
  </si>
  <si>
    <t>BOGGY PLAIN_2630</t>
  </si>
  <si>
    <t>BOGGY PLAIN</t>
  </si>
  <si>
    <t>BOGONG PEAKS WILDERNESS_2720</t>
  </si>
  <si>
    <t>BOGONG PEAKS WILDERNESS</t>
  </si>
  <si>
    <t>BOHENA CREEK_2390</t>
  </si>
  <si>
    <t>BOHENA CREEK</t>
  </si>
  <si>
    <t>BOHNOCK_2430</t>
  </si>
  <si>
    <t>BOHNOCK</t>
  </si>
  <si>
    <t>BOLARO_2629</t>
  </si>
  <si>
    <t>BOLARO</t>
  </si>
  <si>
    <t>BOLIVIA_2372</t>
  </si>
  <si>
    <t>BOLIVIA</t>
  </si>
  <si>
    <t>BOLONG_2540</t>
  </si>
  <si>
    <t>BOLONG</t>
  </si>
  <si>
    <t>BOLONG_2583</t>
  </si>
  <si>
    <t>BOLTON POINT_2283</t>
  </si>
  <si>
    <t>BOLTON POINT</t>
  </si>
  <si>
    <t>BOLWARRA HEIGHTS_2320</t>
  </si>
  <si>
    <t>BOLWARRA HEIGHTS</t>
  </si>
  <si>
    <t>BOLWARRA_2320</t>
  </si>
  <si>
    <t>BOLWARRA</t>
  </si>
  <si>
    <t>BOM BOM_2460</t>
  </si>
  <si>
    <t>BOM BOM</t>
  </si>
  <si>
    <t>BOMADERRY_2541</t>
  </si>
  <si>
    <t>BOMADERRY</t>
  </si>
  <si>
    <t>BOMBAH POINT_2423</t>
  </si>
  <si>
    <t>BOMBAH POINT</t>
  </si>
  <si>
    <t>BOMBALA_2632</t>
  </si>
  <si>
    <t>BOMBALA</t>
  </si>
  <si>
    <t>BOMBAY_2622</t>
  </si>
  <si>
    <t>BOMBAY</t>
  </si>
  <si>
    <t>BOMBIRA_2850</t>
  </si>
  <si>
    <t>BOMBIRA</t>
  </si>
  <si>
    <t>BOMBO_2533</t>
  </si>
  <si>
    <t>BOMBO</t>
  </si>
  <si>
    <t>BOMBOWLEE CREEK_2720</t>
  </si>
  <si>
    <t>BOMBOWLEE CREEK</t>
  </si>
  <si>
    <t>BOMBOWLEE_2720</t>
  </si>
  <si>
    <t>BOMBOWLEE</t>
  </si>
  <si>
    <t>BOMEN_2650</t>
  </si>
  <si>
    <t>BOMEN</t>
  </si>
  <si>
    <t>BOMERA_2357</t>
  </si>
  <si>
    <t>BOMERA</t>
  </si>
  <si>
    <t>BONALBO_2469</t>
  </si>
  <si>
    <t>BONALBO</t>
  </si>
  <si>
    <t>BONDI BEACH_2026</t>
  </si>
  <si>
    <t>BONDI BEACH</t>
  </si>
  <si>
    <t>BONDI FOREST_2632</t>
  </si>
  <si>
    <t>BONDI FOREST</t>
  </si>
  <si>
    <t>BONDI JUNCTION_2022</t>
  </si>
  <si>
    <t>BONDI JUNCTION</t>
  </si>
  <si>
    <t>BONDI_2026</t>
  </si>
  <si>
    <t>BONDI</t>
  </si>
  <si>
    <t>BONDO_2720</t>
  </si>
  <si>
    <t>BONDO</t>
  </si>
  <si>
    <t>BONG BONG_2577</t>
  </si>
  <si>
    <t>BONG BONG</t>
  </si>
  <si>
    <t>BONGALONG_2590</t>
  </si>
  <si>
    <t>BONGALONG</t>
  </si>
  <si>
    <t>BONNELLS BAY_2264</t>
  </si>
  <si>
    <t>BONNELLS BAY</t>
  </si>
  <si>
    <t>BONNET BAY_2226</t>
  </si>
  <si>
    <t>BONNET BAY</t>
  </si>
  <si>
    <t>BONNINGTON PARK_2311</t>
  </si>
  <si>
    <t>BONNINGTON PARK</t>
  </si>
  <si>
    <t>BONNY HILLS - WEST_2445</t>
  </si>
  <si>
    <t>BONNY HILLS - WEST</t>
  </si>
  <si>
    <t>BONNY HILLS_2445</t>
  </si>
  <si>
    <t>BONNY HILLS</t>
  </si>
  <si>
    <t>BONNYRIGG HEIGHTS_2177</t>
  </si>
  <si>
    <t>BONNYRIGG HEIGHTS</t>
  </si>
  <si>
    <t>BONNYRIGG_2176</t>
  </si>
  <si>
    <t>BONNYRIGG</t>
  </si>
  <si>
    <t>BONNYRIGG_2177</t>
  </si>
  <si>
    <t>BONO OUTSTATION_2879</t>
  </si>
  <si>
    <t>BONO OUTSTATION</t>
  </si>
  <si>
    <t>BONSHAW_2361</t>
  </si>
  <si>
    <t>BONSHAW</t>
  </si>
  <si>
    <t>BONVILLE - EAST_2450</t>
  </si>
  <si>
    <t>BONVILLE - EAST</t>
  </si>
  <si>
    <t>BONVILLE_2441</t>
  </si>
  <si>
    <t>BONVILLE</t>
  </si>
  <si>
    <t>BONVILLE_2450</t>
  </si>
  <si>
    <t>BOOBAH CAMP_2402</t>
  </si>
  <si>
    <t>BOOBAH CAMP</t>
  </si>
  <si>
    <t>BOOERIE CREEK_2480</t>
  </si>
  <si>
    <t>BOOERIE CREEK</t>
  </si>
  <si>
    <t>BOOK BOOK_2650</t>
  </si>
  <si>
    <t>BOOK BOOK</t>
  </si>
  <si>
    <t>BOOKER BAY_2257</t>
  </si>
  <si>
    <t>BOOKER BAY</t>
  </si>
  <si>
    <t>BOOKHAM_2582</t>
  </si>
  <si>
    <t>BOOKHAM</t>
  </si>
  <si>
    <t>BOOKOOKOORARA_2372</t>
  </si>
  <si>
    <t>BOOKOOKOORARA</t>
  </si>
  <si>
    <t>BOOKRAM_2460</t>
  </si>
  <si>
    <t>BOOKRAM</t>
  </si>
  <si>
    <t>BOOKS FERRY_2775</t>
  </si>
  <si>
    <t>BOOKS FERRY</t>
  </si>
  <si>
    <t>BOOLABOOLKA_2879</t>
  </si>
  <si>
    <t>BOOLABOOLKA</t>
  </si>
  <si>
    <t>BOOLAMBAYTE_2423</t>
  </si>
  <si>
    <t>BOOLAMBAYTE</t>
  </si>
  <si>
    <t>BOOLAROO_2284</t>
  </si>
  <si>
    <t>BOOLAROO</t>
  </si>
  <si>
    <t>BOOLCARROLL_2388</t>
  </si>
  <si>
    <t>BOOLCARROLL</t>
  </si>
  <si>
    <t>BOOLIGAL_2711</t>
  </si>
  <si>
    <t>BOOLIGAL</t>
  </si>
  <si>
    <t>BOOLIJAH_2540</t>
  </si>
  <si>
    <t>BOOLIJAH</t>
  </si>
  <si>
    <t>BOOMANOOMANA_2712</t>
  </si>
  <si>
    <t>BOOMANOOMANA</t>
  </si>
  <si>
    <t>BOOMERANG BEACH_2428</t>
  </si>
  <si>
    <t>BOOMERANG BEACH</t>
  </si>
  <si>
    <t>BOOMEY_2866</t>
  </si>
  <si>
    <t>BOOMEY</t>
  </si>
  <si>
    <t>BOOMI CREEK_2476</t>
  </si>
  <si>
    <t>BOOMI CREEK</t>
  </si>
  <si>
    <t>BOOMI_2405</t>
  </si>
  <si>
    <t>BOOMI</t>
  </si>
  <si>
    <t>BOOMOODEERIE_2470</t>
  </si>
  <si>
    <t>BOOMOODEERIE</t>
  </si>
  <si>
    <t>BOONA MOUNT_2877</t>
  </si>
  <si>
    <t>BOONA MOUNT</t>
  </si>
  <si>
    <t>BOONAL_2405</t>
  </si>
  <si>
    <t>BOONAL</t>
  </si>
  <si>
    <t>BOONAL_2409</t>
  </si>
  <si>
    <t>BOONOO BOONOO_2372</t>
  </si>
  <si>
    <t>BOONOO BOONOO</t>
  </si>
  <si>
    <t>BOORABEE PARK_2480</t>
  </si>
  <si>
    <t>BOORABEE PARK</t>
  </si>
  <si>
    <t>BOORAGUL_2284</t>
  </si>
  <si>
    <t>BOORAGUL</t>
  </si>
  <si>
    <t>BOORAL_2425</t>
  </si>
  <si>
    <t>BOORAL</t>
  </si>
  <si>
    <t>BOORGA_2652</t>
  </si>
  <si>
    <t>BOORGA</t>
  </si>
  <si>
    <t>BOORGANNA_2429</t>
  </si>
  <si>
    <t>BOORGANNA</t>
  </si>
  <si>
    <t>BOOROLONG_2350</t>
  </si>
  <si>
    <t>BOOROLONG</t>
  </si>
  <si>
    <t>BOOROOK_2372</t>
  </si>
  <si>
    <t>BOOROOK</t>
  </si>
  <si>
    <t>BOOROOMA_2650</t>
  </si>
  <si>
    <t>BOOROOMA</t>
  </si>
  <si>
    <t>BOOROORBAN_2710</t>
  </si>
  <si>
    <t>BOOROORBAN</t>
  </si>
  <si>
    <t>BOOROWA_2586</t>
  </si>
  <si>
    <t>BOOROWA</t>
  </si>
  <si>
    <t>BOOTAWA_2430</t>
  </si>
  <si>
    <t>BOOTAWA</t>
  </si>
  <si>
    <t>BOOTI BOOTI_2428</t>
  </si>
  <si>
    <t>BOOTI BOOTI</t>
  </si>
  <si>
    <t>BOOYONG_2480</t>
  </si>
  <si>
    <t>BOOYONG</t>
  </si>
  <si>
    <t>BOPPY MOUNTAIN_2835</t>
  </si>
  <si>
    <t>BOPPY MOUNTAIN</t>
  </si>
  <si>
    <t>BORA RIDGE_2471</t>
  </si>
  <si>
    <t>BORA RIDGE</t>
  </si>
  <si>
    <t>BORAH CREEK_2346</t>
  </si>
  <si>
    <t>BORAH CREEK</t>
  </si>
  <si>
    <t>BORAMBIL_2329</t>
  </si>
  <si>
    <t>BORAMBIL</t>
  </si>
  <si>
    <t>BORAMBIL_2343</t>
  </si>
  <si>
    <t>BORAMBOLA_2650</t>
  </si>
  <si>
    <t>BORAMBOLA</t>
  </si>
  <si>
    <t>BORDER RANGES_2474</t>
  </si>
  <si>
    <t>BORDER RANGES</t>
  </si>
  <si>
    <t>BOREE CABONNE_2864</t>
  </si>
  <si>
    <t>BOREE CABONNE</t>
  </si>
  <si>
    <t>BOREE CREEK_2646</t>
  </si>
  <si>
    <t>BOREE CREEK</t>
  </si>
  <si>
    <t>BOREE CREEK_2652</t>
  </si>
  <si>
    <t>BOREE_2325</t>
  </si>
  <si>
    <t>BOREE</t>
  </si>
  <si>
    <t>BOREE_2800</t>
  </si>
  <si>
    <t>BOREE_2864</t>
  </si>
  <si>
    <t>BORENORE_2800</t>
  </si>
  <si>
    <t>BORENORE</t>
  </si>
  <si>
    <t>BORIDGERY_2804</t>
  </si>
  <si>
    <t>BORIDGERY</t>
  </si>
  <si>
    <t>BORO_2580</t>
  </si>
  <si>
    <t>BORO</t>
  </si>
  <si>
    <t>BORO_2622</t>
  </si>
  <si>
    <t>BOSSLEY PARK_2176</t>
  </si>
  <si>
    <t>BOSSLEY PARK</t>
  </si>
  <si>
    <t>BOSTOBRICK_2453</t>
  </si>
  <si>
    <t>BOSTOBRICK</t>
  </si>
  <si>
    <t>BOTANY BAY_0</t>
  </si>
  <si>
    <t>BOTANY BAY</t>
  </si>
  <si>
    <t>BOTANY BAY_2019</t>
  </si>
  <si>
    <t>BOTANY BAY_2036</t>
  </si>
  <si>
    <t>BOTANY_2019</t>
  </si>
  <si>
    <t>BOTANY</t>
  </si>
  <si>
    <t>BOTOBOLAR_2850</t>
  </si>
  <si>
    <t>BOTOBOLAR</t>
  </si>
  <si>
    <t>BOTTLE CORNER_2420</t>
  </si>
  <si>
    <t>BOTTLE CORNER</t>
  </si>
  <si>
    <t>BOTTLE CREEK_2469</t>
  </si>
  <si>
    <t>BOTTLE CREEK</t>
  </si>
  <si>
    <t>BOUDDI_2251</t>
  </si>
  <si>
    <t>BOUDDI</t>
  </si>
  <si>
    <t>BOURBAH_2828</t>
  </si>
  <si>
    <t>BOURBAH</t>
  </si>
  <si>
    <t>BOURKE_2840</t>
  </si>
  <si>
    <t>BOURKE</t>
  </si>
  <si>
    <t>BOURKELANDS_2650</t>
  </si>
  <si>
    <t>BOURKELANDS</t>
  </si>
  <si>
    <t>BOURNDA_2548</t>
  </si>
  <si>
    <t>BOURNDA</t>
  </si>
  <si>
    <t>BOURNEWOOD_2820</t>
  </si>
  <si>
    <t>BOURNEWOOD</t>
  </si>
  <si>
    <t>BOURNEWOOD_2868</t>
  </si>
  <si>
    <t>BOW BOWING_2565</t>
  </si>
  <si>
    <t>BOW BOWING</t>
  </si>
  <si>
    <t>BOW BOWING_2566</t>
  </si>
  <si>
    <t>BOW_2329</t>
  </si>
  <si>
    <t>BOW</t>
  </si>
  <si>
    <t>BOWAN PARK_2864</t>
  </si>
  <si>
    <t>BOWAN PARK</t>
  </si>
  <si>
    <t>BOWEN MOUNTAIN_2753</t>
  </si>
  <si>
    <t>BOWEN MOUNTAIN</t>
  </si>
  <si>
    <t>BOWENFELS_2790</t>
  </si>
  <si>
    <t>BOWENFELS</t>
  </si>
  <si>
    <t>BOWLING ALLEY POINT_2340</t>
  </si>
  <si>
    <t>BOWLING ALLEY POINT</t>
  </si>
  <si>
    <t>BOWMAN FARM_2422</t>
  </si>
  <si>
    <t>BOWMAN FARM</t>
  </si>
  <si>
    <t>BOWMAN_2422</t>
  </si>
  <si>
    <t>BOWMAN</t>
  </si>
  <si>
    <t>BOWMANS CREEK_2330</t>
  </si>
  <si>
    <t>BOWMANS CREEK</t>
  </si>
  <si>
    <t>BOWNA_2644</t>
  </si>
  <si>
    <t>BOWNA</t>
  </si>
  <si>
    <t>BOWNING_2582</t>
  </si>
  <si>
    <t>BOWNING</t>
  </si>
  <si>
    <t>BOWRAL_2576</t>
  </si>
  <si>
    <t>BOWRAL</t>
  </si>
  <si>
    <t>BOWRAVILLE_2449</t>
  </si>
  <si>
    <t>BOWRAVILLE</t>
  </si>
  <si>
    <t>BOX CAMP_2406</t>
  </si>
  <si>
    <t>BOX CAMP</t>
  </si>
  <si>
    <t>BOX HEAD_2257</t>
  </si>
  <si>
    <t>BOX HEAD</t>
  </si>
  <si>
    <t>BOX HILL_2753</t>
  </si>
  <si>
    <t>BOX HILL</t>
  </si>
  <si>
    <t>BOX HILL_2765</t>
  </si>
  <si>
    <t>BOX RIDGE_2357</t>
  </si>
  <si>
    <t>BOX RIDGE</t>
  </si>
  <si>
    <t>BOX TREE CLEARING_2330</t>
  </si>
  <si>
    <t>BOX TREE CLEARING</t>
  </si>
  <si>
    <t>BOXERS CREEK_2580</t>
  </si>
  <si>
    <t>BOXERS CREEK</t>
  </si>
  <si>
    <t>BOYDTOWN_2551</t>
  </si>
  <si>
    <t>BOYDTOWN</t>
  </si>
  <si>
    <t>BRACKENDALE_2354</t>
  </si>
  <si>
    <t>BRACKENDALE</t>
  </si>
  <si>
    <t>BRADBURY_2560</t>
  </si>
  <si>
    <t>BRADBURY</t>
  </si>
  <si>
    <t>BRADFORDVILLE_2580</t>
  </si>
  <si>
    <t>BRADFORDVILLE</t>
  </si>
  <si>
    <t>BRAEFIELD_2339</t>
  </si>
  <si>
    <t>BRAEFIELD</t>
  </si>
  <si>
    <t>BRAEFIELD_2343</t>
  </si>
  <si>
    <t>BRAEMAR BAY_2628</t>
  </si>
  <si>
    <t>BRAEMAR BAY</t>
  </si>
  <si>
    <t>BRAEMAR_2575</t>
  </si>
  <si>
    <t>BRAEMAR</t>
  </si>
  <si>
    <t>BRAIDWOOD_2622</t>
  </si>
  <si>
    <t>BRAIDWOOD</t>
  </si>
  <si>
    <t>BRANDY HILL_2324</t>
  </si>
  <si>
    <t>BRANDY HILL</t>
  </si>
  <si>
    <t>BRANXTON_2335</t>
  </si>
  <si>
    <t>BRANXTON</t>
  </si>
  <si>
    <t>BRAUNSTONE_2460</t>
  </si>
  <si>
    <t>BRAUNSTONE</t>
  </si>
  <si>
    <t>BRAWBOY_2337</t>
  </si>
  <si>
    <t>BRAWBOY</t>
  </si>
  <si>
    <t>BRAWLIN_2590</t>
  </si>
  <si>
    <t>BRAWLIN</t>
  </si>
  <si>
    <t>BRAY PARK_2484</t>
  </si>
  <si>
    <t>BRAY PARK</t>
  </si>
  <si>
    <t>BRAYS CREEK_2484</t>
  </si>
  <si>
    <t>BRAYS CREEK</t>
  </si>
  <si>
    <t>BRAYTON_2579</t>
  </si>
  <si>
    <t>BRAYTON</t>
  </si>
  <si>
    <t>BREADALBANE_2581</t>
  </si>
  <si>
    <t>BREADALBANE</t>
  </si>
  <si>
    <t>BREAKFAST CREEK_2586</t>
  </si>
  <si>
    <t>BREAKFAST CREEK</t>
  </si>
  <si>
    <t>BREAKFAST CREEK_2849</t>
  </si>
  <si>
    <t>BREAKFAST POINT_2137</t>
  </si>
  <si>
    <t>BREAKFAST POINT</t>
  </si>
  <si>
    <t>BREAM BEACH_2540</t>
  </si>
  <si>
    <t>BREAM BEACH</t>
  </si>
  <si>
    <t>BREDBO_2626</t>
  </si>
  <si>
    <t>BREDBO</t>
  </si>
  <si>
    <t>BREELONG_2827</t>
  </si>
  <si>
    <t>BREELONG</t>
  </si>
  <si>
    <t>BREEZA_2381</t>
  </si>
  <si>
    <t>BREEZA</t>
  </si>
  <si>
    <t>BRETTI_2422</t>
  </si>
  <si>
    <t>BRETTI</t>
  </si>
  <si>
    <t>BREWARRINA_2839</t>
  </si>
  <si>
    <t>BREWARRINA</t>
  </si>
  <si>
    <t>BREWER HALL_2672</t>
  </si>
  <si>
    <t>BREWER HALL</t>
  </si>
  <si>
    <t>BREWONGLE_2795</t>
  </si>
  <si>
    <t>BREWONGLE</t>
  </si>
  <si>
    <t>BRIARBROOK_2365</t>
  </si>
  <si>
    <t>BRIARBROOK</t>
  </si>
  <si>
    <t>BRIBBAREE_2594</t>
  </si>
  <si>
    <t>BRIBBAREE</t>
  </si>
  <si>
    <t>BRIDGEMAN_2330</t>
  </si>
  <si>
    <t>BRIDGEMAN</t>
  </si>
  <si>
    <t>BRIDGMAN_2330</t>
  </si>
  <si>
    <t>BRIDGMAN</t>
  </si>
  <si>
    <t>BRIERFIELD_2454</t>
  </si>
  <si>
    <t>BRIERFIELD</t>
  </si>
  <si>
    <t>BRIGHTON LE SANDS_2216</t>
  </si>
  <si>
    <t>BRIGHTON LE SANDS</t>
  </si>
  <si>
    <t>BRIGHTON-LE-SANDS_2216</t>
  </si>
  <si>
    <t>BRIGHTON-LE-SANDS</t>
  </si>
  <si>
    <t>BRIGHTONS POINT_2833</t>
  </si>
  <si>
    <t>BRIGHTONS POINT</t>
  </si>
  <si>
    <t>BRIGHTWATERS_2264</t>
  </si>
  <si>
    <t>BRIGHTWATERS</t>
  </si>
  <si>
    <t>BRIL BRIL_2441</t>
  </si>
  <si>
    <t>BRIL BRIL</t>
  </si>
  <si>
    <t>BRIMBIN_2430</t>
  </si>
  <si>
    <t>BRIMBIN</t>
  </si>
  <si>
    <t>BRINDABELLA_2611</t>
  </si>
  <si>
    <t>BRINDABELLA</t>
  </si>
  <si>
    <t>BRINDABELLA_2720</t>
  </si>
  <si>
    <t>BRINDINGABBA_2840</t>
  </si>
  <si>
    <t>BRINDINGABBA</t>
  </si>
  <si>
    <t>BRINERVILLE_2441</t>
  </si>
  <si>
    <t>BRINERVILLE</t>
  </si>
  <si>
    <t>BRINGELLY_2556</t>
  </si>
  <si>
    <t>BRINGELLY</t>
  </si>
  <si>
    <t>BRINGENBRONG_2642</t>
  </si>
  <si>
    <t>BRINGENBRONG</t>
  </si>
  <si>
    <t>BRINGENBRONG_3707</t>
  </si>
  <si>
    <t>BRISBANE GROVE_2580</t>
  </si>
  <si>
    <t>BRISBANE GROVE</t>
  </si>
  <si>
    <t>BROAD CROSSING_2336</t>
  </si>
  <si>
    <t>BROAD CROSSING</t>
  </si>
  <si>
    <t>BROADMEADOW_2292</t>
  </si>
  <si>
    <t>BROADMEADOW</t>
  </si>
  <si>
    <t>BROADMEADOW_2305</t>
  </si>
  <si>
    <t>BROADWATER_2472</t>
  </si>
  <si>
    <t>BROADWATER</t>
  </si>
  <si>
    <t>BROADWATER_2549</t>
  </si>
  <si>
    <t>BROADWAY_2007</t>
  </si>
  <si>
    <t>BROADWAY</t>
  </si>
  <si>
    <t>BROADWAY_2581</t>
  </si>
  <si>
    <t>BROBENAH_2705</t>
  </si>
  <si>
    <t>BROBENAH</t>
  </si>
  <si>
    <t>BROCKLEHURST_2830</t>
  </si>
  <si>
    <t>BROCKLEHURST</t>
  </si>
  <si>
    <t>BROCKLESBY_2642</t>
  </si>
  <si>
    <t>BROCKLESBY</t>
  </si>
  <si>
    <t>BROCKLEY_2365</t>
  </si>
  <si>
    <t>BROCKLEY</t>
  </si>
  <si>
    <t>BRODIES PLAINS_2360</t>
  </si>
  <si>
    <t>BRODIES PLAINS</t>
  </si>
  <si>
    <t>BROGANS CREEK_2848</t>
  </si>
  <si>
    <t>BROGANS CREEK</t>
  </si>
  <si>
    <t>BROGERS CREEK_2535</t>
  </si>
  <si>
    <t>BROGERS CREEK</t>
  </si>
  <si>
    <t>BROGO NORTH_2550</t>
  </si>
  <si>
    <t>BROGO NORTH</t>
  </si>
  <si>
    <t>BROGO_2550</t>
  </si>
  <si>
    <t>BROGO</t>
  </si>
  <si>
    <t>BROKE_2330</t>
  </si>
  <si>
    <t>BROKE</t>
  </si>
  <si>
    <t>BROKEN HEAD_2481</t>
  </si>
  <si>
    <t>BROKEN HEAD</t>
  </si>
  <si>
    <t>BROKEN HILL_2880</t>
  </si>
  <si>
    <t>BROKEN HILL</t>
  </si>
  <si>
    <t>BROLGAN_2870</t>
  </si>
  <si>
    <t>BROLGAN</t>
  </si>
  <si>
    <t>BROMBIN_2446</t>
  </si>
  <si>
    <t>BROMBIN</t>
  </si>
  <si>
    <t>BRONTE HALL_2580</t>
  </si>
  <si>
    <t>BRONTE HALL</t>
  </si>
  <si>
    <t>BRONTE_2024</t>
  </si>
  <si>
    <t>BRONTE</t>
  </si>
  <si>
    <t>BROOKDALE_2656</t>
  </si>
  <si>
    <t>BROOKDALE</t>
  </si>
  <si>
    <t>BROOKFIELD_2420</t>
  </si>
  <si>
    <t>BROOKFIELD</t>
  </si>
  <si>
    <t>BROOKLANA_2450</t>
  </si>
  <si>
    <t>BROOKLANA</t>
  </si>
  <si>
    <t>BROOKLET_2479</t>
  </si>
  <si>
    <t>BROOKLET</t>
  </si>
  <si>
    <t>BROOKLYN_2083</t>
  </si>
  <si>
    <t>BROOKLYN</t>
  </si>
  <si>
    <t>BROOKONG_2656</t>
  </si>
  <si>
    <t>BROOKONG</t>
  </si>
  <si>
    <t>BROOKS POINT_2569</t>
  </si>
  <si>
    <t>BROOKS POINT</t>
  </si>
  <si>
    <t>BROOKSTOWN_2287</t>
  </si>
  <si>
    <t>BROOKSTOWN</t>
  </si>
  <si>
    <t>BROOKVALE_2100</t>
  </si>
  <si>
    <t>BROOKVALE</t>
  </si>
  <si>
    <t>BROOMAN_2538</t>
  </si>
  <si>
    <t>BROOMAN</t>
  </si>
  <si>
    <t>BROOMS HEAD_2463</t>
  </si>
  <si>
    <t>BROOMS HEAD</t>
  </si>
  <si>
    <t>BROUGHAMS GATE_2880</t>
  </si>
  <si>
    <t>BROUGHAMS GATE</t>
  </si>
  <si>
    <t>BROUGHTON VALE_2535</t>
  </si>
  <si>
    <t>BROUGHTON VALE</t>
  </si>
  <si>
    <t>BROUGHTON VILLAGE_2534</t>
  </si>
  <si>
    <t>BROUGHTON VILLAGE</t>
  </si>
  <si>
    <t>BROUGHTON_2534</t>
  </si>
  <si>
    <t>BROUGHTON</t>
  </si>
  <si>
    <t>BROUGHTON_2535</t>
  </si>
  <si>
    <t>BROULA_2794</t>
  </si>
  <si>
    <t>BROULA</t>
  </si>
  <si>
    <t>BROULEE_2537</t>
  </si>
  <si>
    <t>BROULEE</t>
  </si>
  <si>
    <t>BROWNLEA_2795</t>
  </si>
  <si>
    <t>BROWNLEA</t>
  </si>
  <si>
    <t>BROWNLOW HILL_2570</t>
  </si>
  <si>
    <t>BROWNLOW HILL</t>
  </si>
  <si>
    <t>BROWNMORE_2420</t>
  </si>
  <si>
    <t>BROWNMORE</t>
  </si>
  <si>
    <t>BROWNS CREEK_2791</t>
  </si>
  <si>
    <t>BROWNS CREEK</t>
  </si>
  <si>
    <t>BROWNS CREEK_2799</t>
  </si>
  <si>
    <t>BROWNS MOUNTAIN_2540</t>
  </si>
  <si>
    <t>BROWNS MOUNTAIN</t>
  </si>
  <si>
    <t>BROWNS ROAD_2574</t>
  </si>
  <si>
    <t>BROWNS ROAD</t>
  </si>
  <si>
    <t>BROWNSVILLE_2530</t>
  </si>
  <si>
    <t>BROWNSVILLE</t>
  </si>
  <si>
    <t>BRUCEDALE_2650</t>
  </si>
  <si>
    <t>BRUCEDALE</t>
  </si>
  <si>
    <t>BRUIE PLAINS_2875</t>
  </si>
  <si>
    <t>BRUIE PLAINS</t>
  </si>
  <si>
    <t>BRUINBUN_2795</t>
  </si>
  <si>
    <t>BRUINBUN</t>
  </si>
  <si>
    <t>BRUMBY PLAINS_2476</t>
  </si>
  <si>
    <t>BRUMBY PLAINS</t>
  </si>
  <si>
    <t>BRUNDAH_2809</t>
  </si>
  <si>
    <t>BRUNDAH</t>
  </si>
  <si>
    <t>BRUNDEE_2540</t>
  </si>
  <si>
    <t>BRUNDEE</t>
  </si>
  <si>
    <t>BRUNGLE CREEK_2722</t>
  </si>
  <si>
    <t>BRUNGLE CREEK</t>
  </si>
  <si>
    <t>BRUNGLE_2722</t>
  </si>
  <si>
    <t>BRUNGLE</t>
  </si>
  <si>
    <t>BRUNKERVILLE_2323</t>
  </si>
  <si>
    <t>BRUNKERVILLE</t>
  </si>
  <si>
    <t>BRUNSWICK HEADS_2483</t>
  </si>
  <si>
    <t>BRUNSWICK HEADS</t>
  </si>
  <si>
    <t>BRUSHGROVE_2358</t>
  </si>
  <si>
    <t>BRUSHGROVE</t>
  </si>
  <si>
    <t>BRUSHGROVE_2460</t>
  </si>
  <si>
    <t>BRUSHWOOD_2652</t>
  </si>
  <si>
    <t>BRUSHWOOD</t>
  </si>
  <si>
    <t>BRUSHY CREEK_2365</t>
  </si>
  <si>
    <t>BRUSHY CREEK</t>
  </si>
  <si>
    <t>BRYANS GAP_2372</t>
  </si>
  <si>
    <t>BRYANS GAP</t>
  </si>
  <si>
    <t>BUANGLA_2540</t>
  </si>
  <si>
    <t>BUANGLA</t>
  </si>
  <si>
    <t>BUCCA WAUKA_2429</t>
  </si>
  <si>
    <t>BUCCA WAUKA</t>
  </si>
  <si>
    <t>BUCCA_2450</t>
  </si>
  <si>
    <t>BUCCA</t>
  </si>
  <si>
    <t>BUCCARUMBI_2460</t>
  </si>
  <si>
    <t>BUCCARUMBI</t>
  </si>
  <si>
    <t>BUCCA-WAUKA_2429</t>
  </si>
  <si>
    <t>BUCCA-WAUKA</t>
  </si>
  <si>
    <t>BUCHANAN_2323</t>
  </si>
  <si>
    <t>BUCHANAN</t>
  </si>
  <si>
    <t>BUCHANANS VALLEY_2337</t>
  </si>
  <si>
    <t>BUCHANANS VALLEY</t>
  </si>
  <si>
    <t>BUCKAJO_2550</t>
  </si>
  <si>
    <t>BUCKAJO</t>
  </si>
  <si>
    <t>BUCKAROO_2850</t>
  </si>
  <si>
    <t>BUCKAROO</t>
  </si>
  <si>
    <t>BUCKENBOWRA_2536</t>
  </si>
  <si>
    <t>BUCKENBOWRA</t>
  </si>
  <si>
    <t>BUCKENDERRA_2628</t>
  </si>
  <si>
    <t>BUCKENDERRA</t>
  </si>
  <si>
    <t>BUCKENDERRA_2630</t>
  </si>
  <si>
    <t>BUCKENDOON_2472</t>
  </si>
  <si>
    <t>BUCKENDOON</t>
  </si>
  <si>
    <t>BUCKETTY_2250</t>
  </si>
  <si>
    <t>BUCKETTY</t>
  </si>
  <si>
    <t>BUCKETTY_2325</t>
  </si>
  <si>
    <t>BUCKRA BENDINNI_2449</t>
  </si>
  <si>
    <t>BUCKRA BENDINNI</t>
  </si>
  <si>
    <t>BUDAWANG_2622</t>
  </si>
  <si>
    <t>BUDAWANG</t>
  </si>
  <si>
    <t>BUDDABADAH_2825</t>
  </si>
  <si>
    <t>BUDDABADAH</t>
  </si>
  <si>
    <t>BUDDABADDAH_2825</t>
  </si>
  <si>
    <t>BUDDABADDAH</t>
  </si>
  <si>
    <t>BUDDAH_2821</t>
  </si>
  <si>
    <t>BUDDAH</t>
  </si>
  <si>
    <t>BUDDEN_2849</t>
  </si>
  <si>
    <t>BUDDEN</t>
  </si>
  <si>
    <t>BUDDEROO_2533</t>
  </si>
  <si>
    <t>BUDDEROO</t>
  </si>
  <si>
    <t>BUDDEROO_2535</t>
  </si>
  <si>
    <t>BUDDIGOWER_2669</t>
  </si>
  <si>
    <t>BUDDIGOWER</t>
  </si>
  <si>
    <t>BUDDONG_2720</t>
  </si>
  <si>
    <t>BUDDONG</t>
  </si>
  <si>
    <t>BUDGEE BUDGEE_2850</t>
  </si>
  <si>
    <t>BUDGEE BUDGEE</t>
  </si>
  <si>
    <t>BUDGEWOI PENINSULA_2262</t>
  </si>
  <si>
    <t>BUDGEWOI PENINSULA</t>
  </si>
  <si>
    <t>BUDGEWOI_2259</t>
  </si>
  <si>
    <t>BUDGEWOI</t>
  </si>
  <si>
    <t>BUDGEWOI_2262</t>
  </si>
  <si>
    <t>BUDGONG_2577</t>
  </si>
  <si>
    <t>BUDGONG</t>
  </si>
  <si>
    <t>BUDJONG VALE_2577</t>
  </si>
  <si>
    <t>BUDJONG VALE</t>
  </si>
  <si>
    <t>BUFF POINT_2259</t>
  </si>
  <si>
    <t>BUFF POINT</t>
  </si>
  <si>
    <t>BUFF POINT_2262</t>
  </si>
  <si>
    <t>BUGABOO POINT_2821</t>
  </si>
  <si>
    <t>BUGABOO POINT</t>
  </si>
  <si>
    <t>BUGALDIE_2357</t>
  </si>
  <si>
    <t>BUGALDIE</t>
  </si>
  <si>
    <t>BUGALDIE_2396</t>
  </si>
  <si>
    <t>BUGILBONE_2386</t>
  </si>
  <si>
    <t>BUGILBONE</t>
  </si>
  <si>
    <t>BUGTOWN_2629</t>
  </si>
  <si>
    <t>BUGTOWN</t>
  </si>
  <si>
    <t>BUKALONG_2632</t>
  </si>
  <si>
    <t>BUKALONG</t>
  </si>
  <si>
    <t>BUKKULLA_2360</t>
  </si>
  <si>
    <t>BUKKULLA</t>
  </si>
  <si>
    <t>BULAHDELAH PLAIN_2423</t>
  </si>
  <si>
    <t>BULAHDELAH PLAIN</t>
  </si>
  <si>
    <t>BULAHDELAH_2423</t>
  </si>
  <si>
    <t>BULAHDELAH</t>
  </si>
  <si>
    <t>BULEE_2622</t>
  </si>
  <si>
    <t>BULEE</t>
  </si>
  <si>
    <t>BULGA FOREST_2429</t>
  </si>
  <si>
    <t>BULGA FOREST</t>
  </si>
  <si>
    <t>BULGA_2330</t>
  </si>
  <si>
    <t>BULGA</t>
  </si>
  <si>
    <t>BULGANDRA_2642</t>
  </si>
  <si>
    <t>BULGANDRA</t>
  </si>
  <si>
    <t>BULGANDRAMINE_2869</t>
  </si>
  <si>
    <t>BULGANDRAMINE</t>
  </si>
  <si>
    <t>BULGARY_2650</t>
  </si>
  <si>
    <t>BULGARY</t>
  </si>
  <si>
    <t>BULGO_2508</t>
  </si>
  <si>
    <t>BULGO</t>
  </si>
  <si>
    <t>BULL DOG POINT_2832</t>
  </si>
  <si>
    <t>BULL DOG POINT</t>
  </si>
  <si>
    <t>BULLA CREEK_2594</t>
  </si>
  <si>
    <t>BULLA CREEK</t>
  </si>
  <si>
    <t>BULLA_2835</t>
  </si>
  <si>
    <t>BULLA</t>
  </si>
  <si>
    <t>BULLABURRA_2784</t>
  </si>
  <si>
    <t>BULLABURRA</t>
  </si>
  <si>
    <t>BULLAGREEN_2824</t>
  </si>
  <si>
    <t>BULLAGREEN</t>
  </si>
  <si>
    <t>BULLAN_2579</t>
  </si>
  <si>
    <t>BULLAN</t>
  </si>
  <si>
    <t>BULLARAH_2400</t>
  </si>
  <si>
    <t>BULLARAH</t>
  </si>
  <si>
    <t>BULLATALE_2710</t>
  </si>
  <si>
    <t>BULLATALE</t>
  </si>
  <si>
    <t>BULLAWA CREEK_2390</t>
  </si>
  <si>
    <t>BULLAWA CREEK</t>
  </si>
  <si>
    <t>BULLDOG_2469</t>
  </si>
  <si>
    <t>BULLDOG</t>
  </si>
  <si>
    <t>BULLENBALONG_2628</t>
  </si>
  <si>
    <t>BULLENBALONG</t>
  </si>
  <si>
    <t>BULLENBUNG_2650</t>
  </si>
  <si>
    <t>BULLENBUNG</t>
  </si>
  <si>
    <t>BULLI_2516</t>
  </si>
  <si>
    <t>BULLI</t>
  </si>
  <si>
    <t>BULLIAC_2422</t>
  </si>
  <si>
    <t>BULLIAC</t>
  </si>
  <si>
    <t>BULLIO_2575</t>
  </si>
  <si>
    <t>BULLIO</t>
  </si>
  <si>
    <t>BULLOCK FLAT_2423</t>
  </si>
  <si>
    <t>BULLOCK FLAT</t>
  </si>
  <si>
    <t>BULLOCKS BOW_2424</t>
  </si>
  <si>
    <t>BULLOCKS BOW</t>
  </si>
  <si>
    <t>BULLOCKS WHARF_2756</t>
  </si>
  <si>
    <t>BULLOCKS WHARF</t>
  </si>
  <si>
    <t>BULLS FLAT_2622</t>
  </si>
  <si>
    <t>BULLS FLAT</t>
  </si>
  <si>
    <t>BULYEROI_2387</t>
  </si>
  <si>
    <t>BULYEROI</t>
  </si>
  <si>
    <t>BULYEROI_2388</t>
  </si>
  <si>
    <t>BUMBALDRY_2794</t>
  </si>
  <si>
    <t>BUMBALDRY</t>
  </si>
  <si>
    <t>BUMBALDRY_2809</t>
  </si>
  <si>
    <t>BUMBALONG_2626</t>
  </si>
  <si>
    <t>BUMBALONG</t>
  </si>
  <si>
    <t>BUMBERRY_2870</t>
  </si>
  <si>
    <t>BUMBERRY</t>
  </si>
  <si>
    <t>BUNDABAH_2324</t>
  </si>
  <si>
    <t>BUNDABAH</t>
  </si>
  <si>
    <t>BUNDABURRAH_2871</t>
  </si>
  <si>
    <t>BUNDABURRAH</t>
  </si>
  <si>
    <t>BUNDAGEN_2454</t>
  </si>
  <si>
    <t>BUNDAGEN</t>
  </si>
  <si>
    <t>BUNDANOON_2578</t>
  </si>
  <si>
    <t>BUNDANOON</t>
  </si>
  <si>
    <t>BUNDARBO_2727</t>
  </si>
  <si>
    <t>BUNDARBO</t>
  </si>
  <si>
    <t>BUNDARRA_2359</t>
  </si>
  <si>
    <t>BUNDARRA</t>
  </si>
  <si>
    <t>BUNDEENA_2230</t>
  </si>
  <si>
    <t>BUNDEENA</t>
  </si>
  <si>
    <t>BUNDELLA_2343</t>
  </si>
  <si>
    <t>BUNDELLA</t>
  </si>
  <si>
    <t>BUNDELLA_2381</t>
  </si>
  <si>
    <t>BUNDEMAR_2823</t>
  </si>
  <si>
    <t>BUNDEMAR</t>
  </si>
  <si>
    <t>BUNDEWALLAH_2535</t>
  </si>
  <si>
    <t>BUNDEWALLAH</t>
  </si>
  <si>
    <t>BUNDGEAM_2474</t>
  </si>
  <si>
    <t>BUNDGEAM</t>
  </si>
  <si>
    <t>BUNDOOK_2422</t>
  </si>
  <si>
    <t>BUNDOOK</t>
  </si>
  <si>
    <t>BUNDOORA_3083</t>
  </si>
  <si>
    <t>BUNDOORA</t>
  </si>
  <si>
    <t>VIC</t>
  </si>
  <si>
    <t>BUNDURE_2700</t>
  </si>
  <si>
    <t>BUNDURE</t>
  </si>
  <si>
    <t>BUNGA_2550</t>
  </si>
  <si>
    <t>BUNGA</t>
  </si>
  <si>
    <t>BUNGABA_2852</t>
  </si>
  <si>
    <t>BUNGABA</t>
  </si>
  <si>
    <t>BUNGABBEE_2480</t>
  </si>
  <si>
    <t>BUNGABBEE</t>
  </si>
  <si>
    <t>BUNGALORA_2486</t>
  </si>
  <si>
    <t>BUNGALORA</t>
  </si>
  <si>
    <t>BUNGARBY_2630</t>
  </si>
  <si>
    <t>BUNGARBY</t>
  </si>
  <si>
    <t>BUNGARBY_2632</t>
  </si>
  <si>
    <t>BUNGARRIBEE_2767</t>
  </si>
  <si>
    <t>BUNGARRIBEE</t>
  </si>
  <si>
    <t>BUNGAWALBIN_2469</t>
  </si>
  <si>
    <t>BUNGAWALBIN</t>
  </si>
  <si>
    <t>BUNGENDORE_2621</t>
  </si>
  <si>
    <t>BUNGENDORE</t>
  </si>
  <si>
    <t>BUNGONIA_2580</t>
  </si>
  <si>
    <t>BUNGONIA</t>
  </si>
  <si>
    <t>BUNGOWANNAH_2640</t>
  </si>
  <si>
    <t>BUNGOWANNAH</t>
  </si>
  <si>
    <t>BUNGWAHL_2423</t>
  </si>
  <si>
    <t>BUNGWAHL</t>
  </si>
  <si>
    <t>BUNNA BUNNA_2388</t>
  </si>
  <si>
    <t>BUNNA BUNNA</t>
  </si>
  <si>
    <t>BUNNABY_2580</t>
  </si>
  <si>
    <t>BUNNABY</t>
  </si>
  <si>
    <t>BUNNALOO_2731</t>
  </si>
  <si>
    <t>BUNNALOO</t>
  </si>
  <si>
    <t>BUNNAN_2337</t>
  </si>
  <si>
    <t>BUNNAN</t>
  </si>
  <si>
    <t>BUNYAH_2423</t>
  </si>
  <si>
    <t>BUNYAH</t>
  </si>
  <si>
    <t>BUNYAH_2429</t>
  </si>
  <si>
    <t>BUNYAN_2630</t>
  </si>
  <si>
    <t>BUNYAN</t>
  </si>
  <si>
    <t>BURAJA_2646</t>
  </si>
  <si>
    <t>BURAJA</t>
  </si>
  <si>
    <t>BURALYANG_2669</t>
  </si>
  <si>
    <t>BURALYANG</t>
  </si>
  <si>
    <t>BURCHER_2671</t>
  </si>
  <si>
    <t>BURCHER</t>
  </si>
  <si>
    <t>BURCHER_2877</t>
  </si>
  <si>
    <t>BURDEKINS GAP_2423</t>
  </si>
  <si>
    <t>BURDEKINS GAP</t>
  </si>
  <si>
    <t>BURDETT_2864</t>
  </si>
  <si>
    <t>BURDETT</t>
  </si>
  <si>
    <t>BUREEN_2328</t>
  </si>
  <si>
    <t>BUREEN</t>
  </si>
  <si>
    <t>BURGOONEY_2669</t>
  </si>
  <si>
    <t>BURGOONEY</t>
  </si>
  <si>
    <t>BURNS_2880</t>
  </si>
  <si>
    <t>BURNS</t>
  </si>
  <si>
    <t>BURNT BRIDGE_2440</t>
  </si>
  <si>
    <t>BURNT BRIDGE</t>
  </si>
  <si>
    <t>BURNT FLAT_2575</t>
  </si>
  <si>
    <t>BURNT FLAT</t>
  </si>
  <si>
    <t>BURNT YARDS_2791</t>
  </si>
  <si>
    <t>BURNT YARDS</t>
  </si>
  <si>
    <t>BURNT YARDS_2792</t>
  </si>
  <si>
    <t>BURONGA_2739</t>
  </si>
  <si>
    <t>BURONGA</t>
  </si>
  <si>
    <t>BURRA CREEK_2722</t>
  </si>
  <si>
    <t>BURRA CREEK</t>
  </si>
  <si>
    <t>BURRA_2620</t>
  </si>
  <si>
    <t>BURRA</t>
  </si>
  <si>
    <t>BURRA_2653</t>
  </si>
  <si>
    <t>BURRABOI_2732</t>
  </si>
  <si>
    <t>BURRABOI</t>
  </si>
  <si>
    <t>BURRADOO_2576</t>
  </si>
  <si>
    <t>BURRADOO</t>
  </si>
  <si>
    <t>BURRAGA_2795</t>
  </si>
  <si>
    <t>BURRAGA</t>
  </si>
  <si>
    <t>BURRAGATE_2550</t>
  </si>
  <si>
    <t>BURRAGATE</t>
  </si>
  <si>
    <t>BURRANDANA_2650</t>
  </si>
  <si>
    <t>BURRANDANA</t>
  </si>
  <si>
    <t>BURRANEER_2230</t>
  </si>
  <si>
    <t>BURRANEER</t>
  </si>
  <si>
    <t>BURRANGONG_2594</t>
  </si>
  <si>
    <t>BURRANGONG</t>
  </si>
  <si>
    <t>BURRAPINE_2447</t>
  </si>
  <si>
    <t>BURRAPINE</t>
  </si>
  <si>
    <t>BURRAWANG_2577</t>
  </si>
  <si>
    <t>BURRAWANG</t>
  </si>
  <si>
    <t>BURRELL CREEK_2429</t>
  </si>
  <si>
    <t>BURRELL CREEK</t>
  </si>
  <si>
    <t>BURREN JUNCTION_2386</t>
  </si>
  <si>
    <t>BURREN JUNCTION</t>
  </si>
  <si>
    <t>BURRIER_2540</t>
  </si>
  <si>
    <t>BURRIER</t>
  </si>
  <si>
    <t>BURRILL LAKE_2539</t>
  </si>
  <si>
    <t>BURRILL LAKE</t>
  </si>
  <si>
    <t>BURRINGBAR_2483</t>
  </si>
  <si>
    <t>BURRINGBAR</t>
  </si>
  <si>
    <t>BURRINJUCK_2582</t>
  </si>
  <si>
    <t>BURRINJUCK</t>
  </si>
  <si>
    <t>BURROWAY_2821</t>
  </si>
  <si>
    <t>BURROWAY</t>
  </si>
  <si>
    <t>BURRUMBUTTOCK_2642</t>
  </si>
  <si>
    <t>BURRUMBUTTOCK</t>
  </si>
  <si>
    <t>BURRUNDULLA_2850</t>
  </si>
  <si>
    <t>BURRUNDULLA</t>
  </si>
  <si>
    <t>BURWOOD HEIGHTS_2136</t>
  </si>
  <si>
    <t>BURWOOD HEIGHTS</t>
  </si>
  <si>
    <t>BURWOOD_2134</t>
  </si>
  <si>
    <t>BURWOOD</t>
  </si>
  <si>
    <t>BUSBY_2168</t>
  </si>
  <si>
    <t>BUSBY</t>
  </si>
  <si>
    <t>BUSBYS FLAT_2469</t>
  </si>
  <si>
    <t>BUSBYS FLAT</t>
  </si>
  <si>
    <t>BUSHELLS RIDGE_2259</t>
  </si>
  <si>
    <t>BUSHELLS RIDGE</t>
  </si>
  <si>
    <t>BUTE_2590</t>
  </si>
  <si>
    <t>BUTE</t>
  </si>
  <si>
    <t>BUTLERS CROSSING_2775</t>
  </si>
  <si>
    <t>BUTLERS CROSSING</t>
  </si>
  <si>
    <t>BUTMAROO_2621</t>
  </si>
  <si>
    <t>BUTMAROO</t>
  </si>
  <si>
    <t>BUTTABA_2283</t>
  </si>
  <si>
    <t>BUTTABA</t>
  </si>
  <si>
    <t>BUTTAI_2323</t>
  </si>
  <si>
    <t>BUTTAI</t>
  </si>
  <si>
    <t>BUTTERWICK_2321</t>
  </si>
  <si>
    <t>BUTTERWICK</t>
  </si>
  <si>
    <t>BUXTON_2571</t>
  </si>
  <si>
    <t>BUXTON</t>
  </si>
  <si>
    <t>BYABARRA_2446</t>
  </si>
  <si>
    <t>BYABARRA</t>
  </si>
  <si>
    <t>BYADBO WILDERNESS_2628</t>
  </si>
  <si>
    <t>BYADBO WILDERNESS</t>
  </si>
  <si>
    <t>BYANGUM_2484</t>
  </si>
  <si>
    <t>BYANGUM</t>
  </si>
  <si>
    <t>BYLONG FLAT_2849</t>
  </si>
  <si>
    <t>BYLONG FLAT</t>
  </si>
  <si>
    <t>BYLONG_2849</t>
  </si>
  <si>
    <t>BYLONG</t>
  </si>
  <si>
    <t>BYNG_2800</t>
  </si>
  <si>
    <t>BYNG</t>
  </si>
  <si>
    <t>BYROCK_2831</t>
  </si>
  <si>
    <t>BYROCK</t>
  </si>
  <si>
    <t>BYROCK_2840</t>
  </si>
  <si>
    <t>BYRON BAY_2481</t>
  </si>
  <si>
    <t>BYRON BAY</t>
  </si>
  <si>
    <t>BYRRILL CREEK_2484</t>
  </si>
  <si>
    <t>BYRRILL CREEK</t>
  </si>
  <si>
    <t>BYRRILL_2484</t>
  </si>
  <si>
    <t>BYRRILL</t>
  </si>
  <si>
    <t>BYWONG_2621</t>
  </si>
  <si>
    <t>BYWONG</t>
  </si>
  <si>
    <t>CABARITA BEACH_2488</t>
  </si>
  <si>
    <t>CABARITA BEACH</t>
  </si>
  <si>
    <t>CABARITA_2137</t>
  </si>
  <si>
    <t>CABARITA</t>
  </si>
  <si>
    <t>CABBAGE TREE ISLAND_2430</t>
  </si>
  <si>
    <t>CABBAGE TREE ISLAND</t>
  </si>
  <si>
    <t>CABBAGE TREE ISLAND_2477</t>
  </si>
  <si>
    <t>CABRAMATTA WEST_2166</t>
  </si>
  <si>
    <t>CABRAMATTA WEST</t>
  </si>
  <si>
    <t>CABRAMATTA_2166</t>
  </si>
  <si>
    <t>CABRAMATTA</t>
  </si>
  <si>
    <t>CABRAMURRA_2629</t>
  </si>
  <si>
    <t>CABRAMURRA</t>
  </si>
  <si>
    <t>CABRAMURRA_2720</t>
  </si>
  <si>
    <t>CADDENS_2747</t>
  </si>
  <si>
    <t>CADDENS</t>
  </si>
  <si>
    <t>CADGEE_2545</t>
  </si>
  <si>
    <t>CADGEE</t>
  </si>
  <si>
    <t>CADIA_2791</t>
  </si>
  <si>
    <t>CADIA</t>
  </si>
  <si>
    <t>CADIA_2800</t>
  </si>
  <si>
    <t>CAERLEON_2850</t>
  </si>
  <si>
    <t>CAERLEON</t>
  </si>
  <si>
    <t>CAFFREYS FLAT_2424</t>
  </si>
  <si>
    <t>CAFFREYS FLAT</t>
  </si>
  <si>
    <t>CAIRNCROSS_2446</t>
  </si>
  <si>
    <t>CAIRNCROSS</t>
  </si>
  <si>
    <t>CAL LAL_2648</t>
  </si>
  <si>
    <t>CAL LAL</t>
  </si>
  <si>
    <t>CALALA_2340</t>
  </si>
  <si>
    <t>CALALA</t>
  </si>
  <si>
    <t>CALAMIA_2460</t>
  </si>
  <si>
    <t>CALAMIA</t>
  </si>
  <si>
    <t>CALARIE_2871</t>
  </si>
  <si>
    <t>CALARIE</t>
  </si>
  <si>
    <t>CALDERWOOD_2527</t>
  </si>
  <si>
    <t>CALDERWOOD</t>
  </si>
  <si>
    <t>CALDWELL_2710</t>
  </si>
  <si>
    <t>CALDWELL</t>
  </si>
  <si>
    <t>CALGA_2250</t>
  </si>
  <si>
    <t>CALGA</t>
  </si>
  <si>
    <t>CALGA_2256</t>
  </si>
  <si>
    <t>CALIFAT_2729</t>
  </si>
  <si>
    <t>CALIFAT</t>
  </si>
  <si>
    <t>CALIMO_2710</t>
  </si>
  <si>
    <t>CALIMO</t>
  </si>
  <si>
    <t>CALIMPA_2400</t>
  </si>
  <si>
    <t>CALIMPA</t>
  </si>
  <si>
    <t>CALLAGHAN_2308</t>
  </si>
  <si>
    <t>CALLAGHAN</t>
  </si>
  <si>
    <t>CALLAGHANS CREEK_2422</t>
  </si>
  <si>
    <t>CALLAGHANS CREEK</t>
  </si>
  <si>
    <t>CALLALA BAY_2540</t>
  </si>
  <si>
    <t>CALLALA BAY</t>
  </si>
  <si>
    <t>CALLALA BEACH_2540</t>
  </si>
  <si>
    <t>CALLALA BEACH</t>
  </si>
  <si>
    <t>CALLEEN_2671</t>
  </si>
  <si>
    <t>CALLEEN</t>
  </si>
  <si>
    <t>CALLIOPE_2462</t>
  </si>
  <si>
    <t>CALLIOPE</t>
  </si>
  <si>
    <t>CALOOLA_2795</t>
  </si>
  <si>
    <t>CALOOLA</t>
  </si>
  <si>
    <t>CALOONA_2406</t>
  </si>
  <si>
    <t>CALOONA</t>
  </si>
  <si>
    <t>CALWALLA_2577</t>
  </si>
  <si>
    <t>CALWALLA</t>
  </si>
  <si>
    <t>CAMBALONG_2632</t>
  </si>
  <si>
    <t>CAMBALONG</t>
  </si>
  <si>
    <t>CAMBERWELL_2330</t>
  </si>
  <si>
    <t>CAMBERWELL</t>
  </si>
  <si>
    <t>CAMBEWARRA VILLAGE_2540</t>
  </si>
  <si>
    <t>CAMBEWARRA VILLAGE</t>
  </si>
  <si>
    <t>CAMBEWARRA_2540</t>
  </si>
  <si>
    <t>CAMBEWARRA</t>
  </si>
  <si>
    <t>CAMBOON_2849</t>
  </si>
  <si>
    <t>CAMBOON</t>
  </si>
  <si>
    <t>CAMBRA_2420</t>
  </si>
  <si>
    <t>CAMBRA</t>
  </si>
  <si>
    <t>CAMBRIDGE GARDENS_2747</t>
  </si>
  <si>
    <t>CAMBRIDGE GARDENS</t>
  </si>
  <si>
    <t>CAMBRIDGE PARK_2747</t>
  </si>
  <si>
    <t>CAMBRIDGE PARK</t>
  </si>
  <si>
    <t>CAMBRIDGE PLATEAU_2469</t>
  </si>
  <si>
    <t>CAMBRIDGE PLATEAU</t>
  </si>
  <si>
    <t>CAMDEN HAVEN_2443</t>
  </si>
  <si>
    <t>CAMDEN HAVEN</t>
  </si>
  <si>
    <t>CAMDEN HEAD_2443</t>
  </si>
  <si>
    <t>CAMDEN HEAD</t>
  </si>
  <si>
    <t>CAMDEN PARK_2569</t>
  </si>
  <si>
    <t>CAMDEN PARK</t>
  </si>
  <si>
    <t>CAMDEN PARK_2570</t>
  </si>
  <si>
    <t>CAMDEN SOUTH_2570</t>
  </si>
  <si>
    <t>CAMDEN SOUTH</t>
  </si>
  <si>
    <t>CAMDEN WEST_2570</t>
  </si>
  <si>
    <t>CAMDEN WEST</t>
  </si>
  <si>
    <t>CAMDEN_2570</t>
  </si>
  <si>
    <t>CAMDEN</t>
  </si>
  <si>
    <t>CAMEL YARD CORNER_2840</t>
  </si>
  <si>
    <t>CAMEL YARD CORNER</t>
  </si>
  <si>
    <t>CAMELLIA_2142</t>
  </si>
  <si>
    <t>CAMELLIA</t>
  </si>
  <si>
    <t>CAMERON GROVE_2285</t>
  </si>
  <si>
    <t>CAMERON GROVE</t>
  </si>
  <si>
    <t>CAMERON PARK_2285</t>
  </si>
  <si>
    <t>CAMERON PARK</t>
  </si>
  <si>
    <t>CAMERONS CAMP_2707</t>
  </si>
  <si>
    <t>CAMERONS CAMP</t>
  </si>
  <si>
    <t>CAMERONS CORNER_2880</t>
  </si>
  <si>
    <t>CAMERONS CORNER</t>
  </si>
  <si>
    <t>CAMERONS CREEK_2359</t>
  </si>
  <si>
    <t>CAMERONS CREEK</t>
  </si>
  <si>
    <t>CAMIRA CREEK_2469</t>
  </si>
  <si>
    <t>CAMIRA CREEK</t>
  </si>
  <si>
    <t>CAMIRA_2469</t>
  </si>
  <si>
    <t>CAMIRA</t>
  </si>
  <si>
    <t>CAMMERAY_2062</t>
  </si>
  <si>
    <t>CAMMERAY</t>
  </si>
  <si>
    <t>CAMMERAY_2065</t>
  </si>
  <si>
    <t>CAMMERAY_2073</t>
  </si>
  <si>
    <t>CAMP CREEK_4385</t>
  </si>
  <si>
    <t>CAMP CREEK</t>
  </si>
  <si>
    <t>CAMPBELLTOWN_2560</t>
  </si>
  <si>
    <t>CAMPBELLTOWN</t>
  </si>
  <si>
    <t>CAMPERDOWN_2050</t>
  </si>
  <si>
    <t>CAMPERDOWN</t>
  </si>
  <si>
    <t>CAMPSIE_2194</t>
  </si>
  <si>
    <t>CAMPSIE</t>
  </si>
  <si>
    <t>CAMPVALE_2318</t>
  </si>
  <si>
    <t>CAMPVALE</t>
  </si>
  <si>
    <t>CAMS WHARF_2281</t>
  </si>
  <si>
    <t>CAMS WHARF</t>
  </si>
  <si>
    <t>CAMURRA_2400</t>
  </si>
  <si>
    <t>CAMURRA</t>
  </si>
  <si>
    <t>CANADA BAY_2046</t>
  </si>
  <si>
    <t>CANADA BAY</t>
  </si>
  <si>
    <t>CANADIAN LEAD_2850</t>
  </si>
  <si>
    <t>CANADIAN LEAD</t>
  </si>
  <si>
    <t>CANBELEGO_2835</t>
  </si>
  <si>
    <t>CANBELEGO</t>
  </si>
  <si>
    <t>CANBERRA_2612</t>
  </si>
  <si>
    <t>CANBERRA</t>
  </si>
  <si>
    <t>CANDELO_2550</t>
  </si>
  <si>
    <t>CANDELO</t>
  </si>
  <si>
    <t>CANGAI_2460</t>
  </si>
  <si>
    <t>CANGAI</t>
  </si>
  <si>
    <t>CANIABA_2480</t>
  </si>
  <si>
    <t>CANIABA</t>
  </si>
  <si>
    <t>CANLEY HEIGHTS_2166</t>
  </si>
  <si>
    <t>CANLEY HEIGHTS</t>
  </si>
  <si>
    <t>CANLEY VALE_2165</t>
  </si>
  <si>
    <t>CANLEY VALE</t>
  </si>
  <si>
    <t>CANLEY VALE_2166</t>
  </si>
  <si>
    <t>CANOBOLAS_2800</t>
  </si>
  <si>
    <t>CANOBOLAS</t>
  </si>
  <si>
    <t>CANOELANDS_2157</t>
  </si>
  <si>
    <t>CANOELANDS</t>
  </si>
  <si>
    <t>CANOMODINE_2804</t>
  </si>
  <si>
    <t>CANOMODINE</t>
  </si>
  <si>
    <t>CANONBA_2825</t>
  </si>
  <si>
    <t>CANONBA</t>
  </si>
  <si>
    <t>CANOWINDRA_2804</t>
  </si>
  <si>
    <t>CANOWINDRA</t>
  </si>
  <si>
    <t>CANTERBURY SOUTH_2193</t>
  </si>
  <si>
    <t>CANTERBURY SOUTH</t>
  </si>
  <si>
    <t>CANTERBURY_2193</t>
  </si>
  <si>
    <t>CANTERBURY</t>
  </si>
  <si>
    <t>CANTON BEACH_2263</t>
  </si>
  <si>
    <t>CANTON BEACH</t>
  </si>
  <si>
    <t>CANYONLEIGH_2577</t>
  </si>
  <si>
    <t>CANYONLEIGH</t>
  </si>
  <si>
    <t>CAPARRA_2429</t>
  </si>
  <si>
    <t>CAPARRA</t>
  </si>
  <si>
    <t>CAPEEN CREEK_2469</t>
  </si>
  <si>
    <t>CAPEEN CREEK</t>
  </si>
  <si>
    <t>CAPEEN_2469</t>
  </si>
  <si>
    <t>CAPEEN</t>
  </si>
  <si>
    <t>CAPERTEE_2846</t>
  </si>
  <si>
    <t>CAPERTEE</t>
  </si>
  <si>
    <t>CAPOOMPETA_2371</t>
  </si>
  <si>
    <t>CAPOOMPETA</t>
  </si>
  <si>
    <t>CAPTAINS FLAT_2623</t>
  </si>
  <si>
    <t>CAPTAINS FLAT</t>
  </si>
  <si>
    <t>CARABOST_2644</t>
  </si>
  <si>
    <t>CARABOST</t>
  </si>
  <si>
    <t>CARABOST_2650</t>
  </si>
  <si>
    <t>CARAGABAL_2810</t>
  </si>
  <si>
    <t>CARAGABAL</t>
  </si>
  <si>
    <t>CARAT FLAT_2580</t>
  </si>
  <si>
    <t>CARAT FLAT</t>
  </si>
  <si>
    <t>CARBEEN_2388</t>
  </si>
  <si>
    <t>CARBEEN</t>
  </si>
  <si>
    <t>CARBINE_2798</t>
  </si>
  <si>
    <t>CARBINE</t>
  </si>
  <si>
    <t>CARCALGONG_2850</t>
  </si>
  <si>
    <t>CARCALGONG</t>
  </si>
  <si>
    <t>CARCOAR_2791</t>
  </si>
  <si>
    <t>CARCOAR</t>
  </si>
  <si>
    <t>CARDIFF HEIGHTS_2285</t>
  </si>
  <si>
    <t>CARDIFF HEIGHTS</t>
  </si>
  <si>
    <t>CARDIFF SOUTH_2285</t>
  </si>
  <si>
    <t>CARDIFF SOUTH</t>
  </si>
  <si>
    <t>CARDIFF_2285</t>
  </si>
  <si>
    <t>CARDIFF</t>
  </si>
  <si>
    <t>CAREEL BAY_2107</t>
  </si>
  <si>
    <t>CAREEL BAY</t>
  </si>
  <si>
    <t>CAREY BAY_2283</t>
  </si>
  <si>
    <t>CAREY BAY</t>
  </si>
  <si>
    <t>CARGO_2800</t>
  </si>
  <si>
    <t>CARGO</t>
  </si>
  <si>
    <t>CARINA_2756</t>
  </si>
  <si>
    <t>CARINA</t>
  </si>
  <si>
    <t>CARINDA_2831</t>
  </si>
  <si>
    <t>CARINDA</t>
  </si>
  <si>
    <t>CARINGBAH SOUTH_2229</t>
  </si>
  <si>
    <t>CARINGBAH SOUTH</t>
  </si>
  <si>
    <t>CARINGBAH_1495</t>
  </si>
  <si>
    <t>CARINGBAH</t>
  </si>
  <si>
    <t>CARINGBAH_2229</t>
  </si>
  <si>
    <t>CARLACHY_2876</t>
  </si>
  <si>
    <t>CARLACHY</t>
  </si>
  <si>
    <t>CARLAMINDA_2630</t>
  </si>
  <si>
    <t>CARLAMINDA</t>
  </si>
  <si>
    <t>CARLINGFORD_2118</t>
  </si>
  <si>
    <t>CARLINGFORD</t>
  </si>
  <si>
    <t>CARLTON_2218</t>
  </si>
  <si>
    <t>CARLTON</t>
  </si>
  <si>
    <t>CARLWOOD_2787</t>
  </si>
  <si>
    <t>CARLWOOD</t>
  </si>
  <si>
    <t>CARNES HILL_2171</t>
  </si>
  <si>
    <t>CARNES HILL</t>
  </si>
  <si>
    <t>CARNHAM_2460</t>
  </si>
  <si>
    <t>CARNHAM</t>
  </si>
  <si>
    <t>CAROLGI_2711</t>
  </si>
  <si>
    <t>CAROLGI</t>
  </si>
  <si>
    <t>CAROOL_2486</t>
  </si>
  <si>
    <t>CAROOL</t>
  </si>
  <si>
    <t>CAROONA_2343</t>
  </si>
  <si>
    <t>CAROONA</t>
  </si>
  <si>
    <t>CARRABOLLA_2311</t>
  </si>
  <si>
    <t>CARRABOLLA</t>
  </si>
  <si>
    <t>CARRAI_2440</t>
  </si>
  <si>
    <t>CARRAI</t>
  </si>
  <si>
    <t>CARRAMAR_2163</t>
  </si>
  <si>
    <t>CARRAMAR</t>
  </si>
  <si>
    <t>CARRATHOOL_2711</t>
  </si>
  <si>
    <t>CARRATHOOL</t>
  </si>
  <si>
    <t>CARRICK_2580</t>
  </si>
  <si>
    <t>CARRICK</t>
  </si>
  <si>
    <t>CARRINGTON FALLS_2577</t>
  </si>
  <si>
    <t>CARRINGTON FALLS</t>
  </si>
  <si>
    <t>CARRINGTON_2294</t>
  </si>
  <si>
    <t>CARRINGTON</t>
  </si>
  <si>
    <t>CARRINGTON_2324</t>
  </si>
  <si>
    <t>CARROLL_2340</t>
  </si>
  <si>
    <t>CARROLL</t>
  </si>
  <si>
    <t>CARROLLS CREEK_2372</t>
  </si>
  <si>
    <t>CARROLLS CREEK</t>
  </si>
  <si>
    <t>CARROW BROOK_2330</t>
  </si>
  <si>
    <t>CARROW BROOK</t>
  </si>
  <si>
    <t>CARROWBROOK_2330</t>
  </si>
  <si>
    <t>CARROWBROOK</t>
  </si>
  <si>
    <t>CARRS CREEK_2460</t>
  </si>
  <si>
    <t>CARRS CREEK</t>
  </si>
  <si>
    <t>CARRS ISLAND_2460</t>
  </si>
  <si>
    <t>CARRS ISLAND</t>
  </si>
  <si>
    <t>CARRS PENINSULA_2460</t>
  </si>
  <si>
    <t>CARRS PENINSULA</t>
  </si>
  <si>
    <t>CARSS PARK_2221</t>
  </si>
  <si>
    <t>CARSS PARK</t>
  </si>
  <si>
    <t>CARTWRIGHT_2168</t>
  </si>
  <si>
    <t>CARTWRIGHT</t>
  </si>
  <si>
    <t>CARTWRIGHTS HILL_2650</t>
  </si>
  <si>
    <t>CARTWRIGHTS HILL</t>
  </si>
  <si>
    <t>CARWELL_2849</t>
  </si>
  <si>
    <t>CARWELL</t>
  </si>
  <si>
    <t>CARWOOLA_2620</t>
  </si>
  <si>
    <t>CARWOOLA</t>
  </si>
  <si>
    <t>CARY BAY_2283</t>
  </si>
  <si>
    <t>CARY BAY</t>
  </si>
  <si>
    <t>CASCADE_2453</t>
  </si>
  <si>
    <t>CASCADE</t>
  </si>
  <si>
    <t>CASINO_2470</t>
  </si>
  <si>
    <t>CASINO</t>
  </si>
  <si>
    <t>CASSILIS_2329</t>
  </si>
  <si>
    <t>CASSILIS</t>
  </si>
  <si>
    <t>CASTLE COVE_2069</t>
  </si>
  <si>
    <t>CASTLE COVE</t>
  </si>
  <si>
    <t>CASTLE DOYLE_2350</t>
  </si>
  <si>
    <t>CASTLE DOYLE</t>
  </si>
  <si>
    <t>CASTLE HILL_2154</t>
  </si>
  <si>
    <t>CASTLE HILL</t>
  </si>
  <si>
    <t>CASTLE ROCK_2333</t>
  </si>
  <si>
    <t>CASTLE ROCK</t>
  </si>
  <si>
    <t>CASTLECRAG_2068</t>
  </si>
  <si>
    <t>CASTLECRAG</t>
  </si>
  <si>
    <t>CASTLEREAGH_2749</t>
  </si>
  <si>
    <t>CASTLEREAGH</t>
  </si>
  <si>
    <t>CASUARINA SANDS_2611</t>
  </si>
  <si>
    <t>CASUARINA SANDS</t>
  </si>
  <si>
    <t>CASUARINA_2486</t>
  </si>
  <si>
    <t>CASUARINA</t>
  </si>
  <si>
    <t>CASUARINA_2487</t>
  </si>
  <si>
    <t>CASULA_2170</t>
  </si>
  <si>
    <t>CASULA</t>
  </si>
  <si>
    <t>CATALINA_2536</t>
  </si>
  <si>
    <t>CATALINA</t>
  </si>
  <si>
    <t>CATARACT_2560</t>
  </si>
  <si>
    <t>CATARACT</t>
  </si>
  <si>
    <t>CATARACT_2574</t>
  </si>
  <si>
    <t>CATHCART_2631</t>
  </si>
  <si>
    <t>CATHCART</t>
  </si>
  <si>
    <t>CATHCART_2632</t>
  </si>
  <si>
    <t>CATHERINE FIELD_2257</t>
  </si>
  <si>
    <t>CATHERINE FIELD</t>
  </si>
  <si>
    <t>CATHERINE FIELD_2557</t>
  </si>
  <si>
    <t>CATHERINE HILL BAY_2281</t>
  </si>
  <si>
    <t>CATHERINE HILL BAY</t>
  </si>
  <si>
    <t>CATHUNDRAL_2823</t>
  </si>
  <si>
    <t>CATHUNDRAL</t>
  </si>
  <si>
    <t>CATTAI_2756</t>
  </si>
  <si>
    <t>CATTAI</t>
  </si>
  <si>
    <t>CATTLE CREEK_2339</t>
  </si>
  <si>
    <t>CATTLE CREEK</t>
  </si>
  <si>
    <t>CAULDERWOOD_2727</t>
  </si>
  <si>
    <t>CAULDERWOOD</t>
  </si>
  <si>
    <t>CAVAN_2582</t>
  </si>
  <si>
    <t>CAVAN</t>
  </si>
  <si>
    <t>CAVES BEACH_2281</t>
  </si>
  <si>
    <t>CAVES BEACH</t>
  </si>
  <si>
    <t>CAWDOR_2570</t>
  </si>
  <si>
    <t>CAWDOR</t>
  </si>
  <si>
    <t>CAWONGLA_2474</t>
  </si>
  <si>
    <t>CAWONGLA</t>
  </si>
  <si>
    <t>CECIL HILLS_2171</t>
  </si>
  <si>
    <t>CECIL HILLS</t>
  </si>
  <si>
    <t>CECIL PARK_2178</t>
  </si>
  <si>
    <t>CECIL PARK</t>
  </si>
  <si>
    <t>CEDAR BRUSH CREEK_2259</t>
  </si>
  <si>
    <t>CEDAR BRUSH CREEK</t>
  </si>
  <si>
    <t>CEDAR CREEK_2325</t>
  </si>
  <si>
    <t>CEDAR CREEK</t>
  </si>
  <si>
    <t>CEDAR CREEK_2484</t>
  </si>
  <si>
    <t>CEDAR PARTY_2429</t>
  </si>
  <si>
    <t>CEDAR PARTY</t>
  </si>
  <si>
    <t>CEDAR POINT_2474</t>
  </si>
  <si>
    <t>CEDAR POINT</t>
  </si>
  <si>
    <t>CELLS RIVER_2424</t>
  </si>
  <si>
    <t>CELLS RIVER</t>
  </si>
  <si>
    <t>CENTENNIAL PARK_2021</t>
  </si>
  <si>
    <t>CENTENNIAL PARK</t>
  </si>
  <si>
    <t>CENTRAL BUCCA_2450</t>
  </si>
  <si>
    <t>CENTRAL BUCCA</t>
  </si>
  <si>
    <t>CENTRAL COAST_2250</t>
  </si>
  <si>
    <t>CENTRAL COAST</t>
  </si>
  <si>
    <t>CENTRAL COLO_2756</t>
  </si>
  <si>
    <t>CENTRAL COLO</t>
  </si>
  <si>
    <t>CENTRAL MACDONALD_2775</t>
  </si>
  <si>
    <t>CENTRAL MACDONALD</t>
  </si>
  <si>
    <t>CENTRAL MANGROVE_2250</t>
  </si>
  <si>
    <t>CENTRAL MANGROVE</t>
  </si>
  <si>
    <t>CENTRAL TILBA_2546</t>
  </si>
  <si>
    <t>CENTRAL TILBA</t>
  </si>
  <si>
    <t>CESSNOCK_2325</t>
  </si>
  <si>
    <t>CESSNOCK</t>
  </si>
  <si>
    <t>CHAELUNDI_2460</t>
  </si>
  <si>
    <t>CHAELUNDI</t>
  </si>
  <si>
    <t>CHAIN VALLEY BAY_2259</t>
  </si>
  <si>
    <t>CHAIN VALLEY BAY</t>
  </si>
  <si>
    <t>CHAKOLA_2630</t>
  </si>
  <si>
    <t>CHAKOLA</t>
  </si>
  <si>
    <t>CHAMBIGNE_2460</t>
  </si>
  <si>
    <t>CHAMBIGNE</t>
  </si>
  <si>
    <t>CHARBON_2848</t>
  </si>
  <si>
    <t>CHARBON</t>
  </si>
  <si>
    <t>CHARITY CREEK_2424</t>
  </si>
  <si>
    <t>CHARITY CREEK</t>
  </si>
  <si>
    <t>CHARLES STURT UNIVERSITY_2678</t>
  </si>
  <si>
    <t>CHARLES STURT UNIVERSITY</t>
  </si>
  <si>
    <t>CHARLESTOWN_2290</t>
  </si>
  <si>
    <t>CHARLESTOWN</t>
  </si>
  <si>
    <t>CHARLEYS FOREST_2622</t>
  </si>
  <si>
    <t>CHARLEYS FOREST</t>
  </si>
  <si>
    <t>CHARLOTTE BAY_2428</t>
  </si>
  <si>
    <t>CHARLOTTE BAY</t>
  </si>
  <si>
    <t>CHARLTON ISLAND_2259</t>
  </si>
  <si>
    <t>CHARLTON ISLAND</t>
  </si>
  <si>
    <t>CHARLTON_2795</t>
  </si>
  <si>
    <t>CHARLTON</t>
  </si>
  <si>
    <t>CHARMHAVEN_2263</t>
  </si>
  <si>
    <t>CHARMHAVEN</t>
  </si>
  <si>
    <t>CHATHAM VALLEY_2787</t>
  </si>
  <si>
    <t>CHATHAM VALLEY</t>
  </si>
  <si>
    <t>CHATHAM_2430</t>
  </si>
  <si>
    <t>CHATHAM</t>
  </si>
  <si>
    <t>CHATSBURY_2580</t>
  </si>
  <si>
    <t>CHATSBURY</t>
  </si>
  <si>
    <t>CHATSWOOD WEST_2067</t>
  </si>
  <si>
    <t>CHATSWOOD WEST</t>
  </si>
  <si>
    <t>CHATSWOOD_2067</t>
  </si>
  <si>
    <t>CHATSWOOD</t>
  </si>
  <si>
    <t>CHATSWORTH_2469</t>
  </si>
  <si>
    <t>CHATSWORTH</t>
  </si>
  <si>
    <t>CHEERO POINT_2083</t>
  </si>
  <si>
    <t>CHEERO POINT</t>
  </si>
  <si>
    <t>CHEESEMANS CREEK_2800</t>
  </si>
  <si>
    <t>CHEESEMANS CREEK</t>
  </si>
  <si>
    <t>CHEETHAM FLATS_2790</t>
  </si>
  <si>
    <t>CHEETHAM FLATS</t>
  </si>
  <si>
    <t>CHELLAS_2369</t>
  </si>
  <si>
    <t>CHELLAS</t>
  </si>
  <si>
    <t>CHELMSFORD_2480</t>
  </si>
  <si>
    <t>CHELMSFORD</t>
  </si>
  <si>
    <t>CHELTENHAM_2119</t>
  </si>
  <si>
    <t>CHELTENHAM</t>
  </si>
  <si>
    <t>CHERRY TREE HILL_2360</t>
  </si>
  <si>
    <t>CHERRY TREE HILL</t>
  </si>
  <si>
    <t>CHERRYBROOK_2118</t>
  </si>
  <si>
    <t>CHERRYBROOK</t>
  </si>
  <si>
    <t>CHERRYBROOK_2126</t>
  </si>
  <si>
    <t>CHESTER HILL_2162</t>
  </si>
  <si>
    <t>CHESTER HILL</t>
  </si>
  <si>
    <t>CHICHESTER_2420</t>
  </si>
  <si>
    <t>CHICHESTER</t>
  </si>
  <si>
    <t>CHIFLEY_2036</t>
  </si>
  <si>
    <t>CHIFLEY</t>
  </si>
  <si>
    <t>CHILCOTTS CREEK_2339</t>
  </si>
  <si>
    <t>CHILCOTTS CREEK</t>
  </si>
  <si>
    <t>CHILCOTTS GRASS_2480</t>
  </si>
  <si>
    <t>CHILCOTTS GRASS</t>
  </si>
  <si>
    <t>CHILLINGHAM_2484</t>
  </si>
  <si>
    <t>CHILLINGHAM</t>
  </si>
  <si>
    <t>CHINAMANS GAP_2644</t>
  </si>
  <si>
    <t>CHINAMANS GAP</t>
  </si>
  <si>
    <t>CHINDERAH_2487</t>
  </si>
  <si>
    <t>CHINDERAH</t>
  </si>
  <si>
    <t>CHINNOCK_2550</t>
  </si>
  <si>
    <t>CHINNOCK</t>
  </si>
  <si>
    <t>CHIPPENDALE_2008</t>
  </si>
  <si>
    <t>CHIPPENDALE</t>
  </si>
  <si>
    <t>CHIPPING NORTON_2170</t>
  </si>
  <si>
    <t>CHIPPING NORTON</t>
  </si>
  <si>
    <t>CHISHOLM_2322</t>
  </si>
  <si>
    <t>CHISHOLM</t>
  </si>
  <si>
    <t>CHISWICK_2046</t>
  </si>
  <si>
    <t>CHISWICK</t>
  </si>
  <si>
    <t>CHITTAWAY BAY_2261</t>
  </si>
  <si>
    <t>CHITTAWAY BAY</t>
  </si>
  <si>
    <t>CHITTAWAY POINT_2261</t>
  </si>
  <si>
    <t>CHITTAWAY POINT</t>
  </si>
  <si>
    <t>CHITTAWAY SOUTH_2261</t>
  </si>
  <si>
    <t>CHITTAWAY SOUTH</t>
  </si>
  <si>
    <t>CHOWAN CREEK_2484</t>
  </si>
  <si>
    <t>CHOWAN CREEK</t>
  </si>
  <si>
    <t>CHOWDILLA_2582</t>
  </si>
  <si>
    <t>CHOWDILLA</t>
  </si>
  <si>
    <t>CHRISTMAS ISLAND_6798</t>
  </si>
  <si>
    <t>CHRISTMAS ISLAND</t>
  </si>
  <si>
    <t>CHULLORA_2190</t>
  </si>
  <si>
    <t>CHULLORA</t>
  </si>
  <si>
    <t>CHULLORA_2192</t>
  </si>
  <si>
    <t>CHURCH PLAIN CAMP_2402</t>
  </si>
  <si>
    <t>CHURCH PLAIN CAMP</t>
  </si>
  <si>
    <t>CHURCH POINT_2104</t>
  </si>
  <si>
    <t>CHURCH POINT</t>
  </si>
  <si>
    <t>CHURCH POINT_2105</t>
  </si>
  <si>
    <t>CLANDULLA_2848</t>
  </si>
  <si>
    <t>CLANDULLA</t>
  </si>
  <si>
    <t>CLARE_2711</t>
  </si>
  <si>
    <t>CLARE</t>
  </si>
  <si>
    <t>CLARE_2715</t>
  </si>
  <si>
    <t>CLAREMONT MEADOWS_2747</t>
  </si>
  <si>
    <t>CLAREMONT MEADOWS</t>
  </si>
  <si>
    <t>CLARENCE TOWN_2321</t>
  </si>
  <si>
    <t>CLARENCE TOWN</t>
  </si>
  <si>
    <t>CLARENCE_2790</t>
  </si>
  <si>
    <t>CLARENCE</t>
  </si>
  <si>
    <t>CLARENDON_2756</t>
  </si>
  <si>
    <t>CLARENDON</t>
  </si>
  <si>
    <t>CLARENZA_2460</t>
  </si>
  <si>
    <t>CLARENZA</t>
  </si>
  <si>
    <t>CLAREVAL_2415</t>
  </si>
  <si>
    <t>CLAREVAL</t>
  </si>
  <si>
    <t>CLAREVILLE_0</t>
  </si>
  <si>
    <t>CLAREVILLE</t>
  </si>
  <si>
    <t>CLAREVILLE_2107</t>
  </si>
  <si>
    <t>CLAYMORE_2559</t>
  </si>
  <si>
    <t>CLAYMORE</t>
  </si>
  <si>
    <t>CLEAR CREEK_2795</t>
  </si>
  <si>
    <t>CLEAR CREEK</t>
  </si>
  <si>
    <t>CLEAR RANGE_2620</t>
  </si>
  <si>
    <t>CLEAR RANGE</t>
  </si>
  <si>
    <t>CLEAR RIDGE_2671</t>
  </si>
  <si>
    <t>CLEAR RIDGE</t>
  </si>
  <si>
    <t>CLEARFIELD_2469</t>
  </si>
  <si>
    <t>CLEARFIELD</t>
  </si>
  <si>
    <t>CLEMTON PARK_2206</t>
  </si>
  <si>
    <t>CLEMTON PARK</t>
  </si>
  <si>
    <t>CLERGATE_2800</t>
  </si>
  <si>
    <t>CLERGATE</t>
  </si>
  <si>
    <t>CLEVELAND_2530</t>
  </si>
  <si>
    <t>CLEVELAND</t>
  </si>
  <si>
    <t>CLIFDEN_2460</t>
  </si>
  <si>
    <t>CLIFDEN</t>
  </si>
  <si>
    <t>CLIFTLEIGH_2321</t>
  </si>
  <si>
    <t>CLIFTLEIGH</t>
  </si>
  <si>
    <t>CLIFTON GROVE_2800</t>
  </si>
  <si>
    <t>CLIFTON GROVE</t>
  </si>
  <si>
    <t>CLIFTON_2515</t>
  </si>
  <si>
    <t>CLIFTON</t>
  </si>
  <si>
    <t>CLONTARF_2093</t>
  </si>
  <si>
    <t>CLONTARF</t>
  </si>
  <si>
    <t>CLOTHIERS CREEK_2484</t>
  </si>
  <si>
    <t>CLOTHIERS CREEK</t>
  </si>
  <si>
    <t>CLOUDS CREEK_2453</t>
  </si>
  <si>
    <t>CLOUDS CREEK</t>
  </si>
  <si>
    <t>CLOVASS_2480</t>
  </si>
  <si>
    <t>CLOVASS</t>
  </si>
  <si>
    <t>CLOVELLY_2031</t>
  </si>
  <si>
    <t>CLOVELLY</t>
  </si>
  <si>
    <t>CLOVER PARK_2469</t>
  </si>
  <si>
    <t>CLOVER PARK</t>
  </si>
  <si>
    <t>CLUNES_2480</t>
  </si>
  <si>
    <t>CLUNES</t>
  </si>
  <si>
    <t>CLYBUCCA_2440</t>
  </si>
  <si>
    <t>CLYBUCCA</t>
  </si>
  <si>
    <t>CLYDE_2142</t>
  </si>
  <si>
    <t>CLYDE</t>
  </si>
  <si>
    <t>CLYDESDALE_2330</t>
  </si>
  <si>
    <t>CLYDESDALE</t>
  </si>
  <si>
    <t>COAL HOLE FLAT_2795</t>
  </si>
  <si>
    <t>COAL HOLE FLAT</t>
  </si>
  <si>
    <t>COAL POINT_2283</t>
  </si>
  <si>
    <t>COAL POINT</t>
  </si>
  <si>
    <t>COALCLIFF_2508</t>
  </si>
  <si>
    <t>COALCLIFF</t>
  </si>
  <si>
    <t>COALDALE_2460</t>
  </si>
  <si>
    <t>COALDALE</t>
  </si>
  <si>
    <t>COASTERS RETREAT_2108</t>
  </si>
  <si>
    <t>COASTERS RETREAT</t>
  </si>
  <si>
    <t>COBAKI LAKES_2486</t>
  </si>
  <si>
    <t>COBAKI LAKES</t>
  </si>
  <si>
    <t>COBAKI_2486</t>
  </si>
  <si>
    <t>COBAKI</t>
  </si>
  <si>
    <t>COBAR PARK_2790</t>
  </si>
  <si>
    <t>COBAR PARK</t>
  </si>
  <si>
    <t>COBAR_2835</t>
  </si>
  <si>
    <t>COBAR</t>
  </si>
  <si>
    <t>COBARGO_2550</t>
  </si>
  <si>
    <t>COBARGO</t>
  </si>
  <si>
    <t>COBARK_2422</t>
  </si>
  <si>
    <t>COBARK</t>
  </si>
  <si>
    <t>COBBADAH_2347</t>
  </si>
  <si>
    <t>COBBADAH</t>
  </si>
  <si>
    <t>COBBADAH_2404</t>
  </si>
  <si>
    <t>COBBITTY_2570</t>
  </si>
  <si>
    <t>COBBITTY</t>
  </si>
  <si>
    <t>COBBORA_2844</t>
  </si>
  <si>
    <t>COBBORA</t>
  </si>
  <si>
    <t>COBRAMUNGA_2732</t>
  </si>
  <si>
    <t>COBRAMUNGA</t>
  </si>
  <si>
    <t>COCKWHY_2539</t>
  </si>
  <si>
    <t>COCKWHY</t>
  </si>
  <si>
    <t>COCUMBARK_2429</t>
  </si>
  <si>
    <t>COCUMBARK</t>
  </si>
  <si>
    <t>CODRINGTON_2471</t>
  </si>
  <si>
    <t>CODRINGTON</t>
  </si>
  <si>
    <t>COFFEE CAMP_2480</t>
  </si>
  <si>
    <t>COFFEE CAMP</t>
  </si>
  <si>
    <t>COFFS HARBOR_2450</t>
  </si>
  <si>
    <t>COFFS HARBOR</t>
  </si>
  <si>
    <t>COFFS HARBOUR_2450</t>
  </si>
  <si>
    <t>COFFS HARBOUR</t>
  </si>
  <si>
    <t>COGGAN_2849</t>
  </si>
  <si>
    <t>COGGAN</t>
  </si>
  <si>
    <t>COGRA BAY_2083</t>
  </si>
  <si>
    <t>COGRA BAY</t>
  </si>
  <si>
    <t>COILA_2537</t>
  </si>
  <si>
    <t>COILA</t>
  </si>
  <si>
    <t>COLCHESTER_2680</t>
  </si>
  <si>
    <t>COLCHESTER</t>
  </si>
  <si>
    <t>COLDSTREAM_2462</t>
  </si>
  <si>
    <t>COLDSTREAM</t>
  </si>
  <si>
    <t>COLEAMBALLY_2707</t>
  </si>
  <si>
    <t>COLEAMBALLY</t>
  </si>
  <si>
    <t>COLEBEE_2761</t>
  </si>
  <si>
    <t>COLEBEE</t>
  </si>
  <si>
    <t>COLEDALE_2515</t>
  </si>
  <si>
    <t>COLEDALE</t>
  </si>
  <si>
    <t>COLINROOBIE_2665</t>
  </si>
  <si>
    <t>COLINROOBIE</t>
  </si>
  <si>
    <t>COLINROOBIE_2700</t>
  </si>
  <si>
    <t>COLINTON_2626</t>
  </si>
  <si>
    <t>COLINTON</t>
  </si>
  <si>
    <t>COLLARENEBRI_2833</t>
  </si>
  <si>
    <t>COLLARENEBRI</t>
  </si>
  <si>
    <t>COLLAROY PLATEAU_2097</t>
  </si>
  <si>
    <t>COLLAROY PLATEAU</t>
  </si>
  <si>
    <t>COLLAROY_2097</t>
  </si>
  <si>
    <t>COLLAROY</t>
  </si>
  <si>
    <t>COLLAROY_2099</t>
  </si>
  <si>
    <t>COLLAROY_2329</t>
  </si>
  <si>
    <t>COLLECTOR_2581</t>
  </si>
  <si>
    <t>COLLECTOR</t>
  </si>
  <si>
    <t>COLLENDINA_2646</t>
  </si>
  <si>
    <t>COLLENDINA</t>
  </si>
  <si>
    <t>COLLERINA_2839</t>
  </si>
  <si>
    <t>COLLERINA</t>
  </si>
  <si>
    <t>COLLIE_2827</t>
  </si>
  <si>
    <t>COLLIE</t>
  </si>
  <si>
    <t>COLLINGULLIE_2650</t>
  </si>
  <si>
    <t>COLLINGULLIE</t>
  </si>
  <si>
    <t>COLLINGWOOD_2850</t>
  </si>
  <si>
    <t>COLLINGWOOD</t>
  </si>
  <si>
    <t>COLLINS CREEK_2474</t>
  </si>
  <si>
    <t>COLLINS CREEK</t>
  </si>
  <si>
    <t>COLLOMBATTI_2440</t>
  </si>
  <si>
    <t>COLLOMBATTI</t>
  </si>
  <si>
    <t>COLLUM COLLUM_2460</t>
  </si>
  <si>
    <t>COLLUM COLLUM</t>
  </si>
  <si>
    <t>COLLY BLUE_2343</t>
  </si>
  <si>
    <t>COLLY BLUE</t>
  </si>
  <si>
    <t>COLO HEIGHTS_2756</t>
  </si>
  <si>
    <t>COLO HEIGHTS</t>
  </si>
  <si>
    <t>COLO VALE_2575</t>
  </si>
  <si>
    <t>COLO VALE</t>
  </si>
  <si>
    <t>COLO_2756</t>
  </si>
  <si>
    <t>COLO</t>
  </si>
  <si>
    <t>COLO_2795</t>
  </si>
  <si>
    <t>COLONGRA_2262</t>
  </si>
  <si>
    <t>COLONGRA</t>
  </si>
  <si>
    <t>COLYTON_2760</t>
  </si>
  <si>
    <t>COLYTON</t>
  </si>
  <si>
    <t>COMARA_2440</t>
  </si>
  <si>
    <t>COMARA</t>
  </si>
  <si>
    <t>COMBANING SOUTH_2666</t>
  </si>
  <si>
    <t>COMBANING SOUTH</t>
  </si>
  <si>
    <t>COMBANING_2666</t>
  </si>
  <si>
    <t>COMBANING</t>
  </si>
  <si>
    <t>COMBARA_2829</t>
  </si>
  <si>
    <t>COMBARA</t>
  </si>
  <si>
    <t>COMBERTON_2540</t>
  </si>
  <si>
    <t>COMBERTON</t>
  </si>
  <si>
    <t>COMBO_2330</t>
  </si>
  <si>
    <t>COMBO</t>
  </si>
  <si>
    <t>COMBO_2820</t>
  </si>
  <si>
    <t>COMBOYNE_2429</t>
  </si>
  <si>
    <t>COMBOYNE</t>
  </si>
  <si>
    <t>COME BY CHANCE_2832</t>
  </si>
  <si>
    <t>COME BY CHANCE</t>
  </si>
  <si>
    <t>COMERANG_2545</t>
  </si>
  <si>
    <t>COMERANG</t>
  </si>
  <si>
    <t>COMERONG ISLAND_2540</t>
  </si>
  <si>
    <t>COMERONG ISLAND</t>
  </si>
  <si>
    <t>COMIALA FLAT_2329</t>
  </si>
  <si>
    <t>COMIALA FLAT</t>
  </si>
  <si>
    <t>COMLEROY_2754</t>
  </si>
  <si>
    <t>COMLEROY</t>
  </si>
  <si>
    <t>COMMISSIONERS CREEK_2484</t>
  </si>
  <si>
    <t>COMMISSIONERS CREEK</t>
  </si>
  <si>
    <t>COMMODORE HEIGHTS_2108</t>
  </si>
  <si>
    <t>COMMODORE HEIGHTS</t>
  </si>
  <si>
    <t>COMO WEST_2226</t>
  </si>
  <si>
    <t>COMO WEST</t>
  </si>
  <si>
    <t>COMO_2226</t>
  </si>
  <si>
    <t>COMO</t>
  </si>
  <si>
    <t>COMOBELLA_2820</t>
  </si>
  <si>
    <t>COMOBELLA</t>
  </si>
  <si>
    <t>CONARGO_2710</t>
  </si>
  <si>
    <t>CONARGO</t>
  </si>
  <si>
    <t>CONCORD WEST_2138</t>
  </si>
  <si>
    <t>CONCORD WEST</t>
  </si>
  <si>
    <t>CONCORD_2137</t>
  </si>
  <si>
    <t>CONCORD</t>
  </si>
  <si>
    <t>CONCORD_2138</t>
  </si>
  <si>
    <t>CONCORD_2139</t>
  </si>
  <si>
    <t>CONDELL PARK_2200</t>
  </si>
  <si>
    <t>CONDELL PARK</t>
  </si>
  <si>
    <t>CONDOBOLIN_2877</t>
  </si>
  <si>
    <t>CONDOBOLIN</t>
  </si>
  <si>
    <t>CONDONG_2484</t>
  </si>
  <si>
    <t>CONDONG</t>
  </si>
  <si>
    <t>CONEAC_2422</t>
  </si>
  <si>
    <t>CONEAC</t>
  </si>
  <si>
    <t>CONGARINNI NORTH_2447</t>
  </si>
  <si>
    <t>CONGARINNI NORTH</t>
  </si>
  <si>
    <t>CONGARINNI_2447</t>
  </si>
  <si>
    <t>CONGARINNI</t>
  </si>
  <si>
    <t>CONGEWAI_2325</t>
  </si>
  <si>
    <t>CONGEWAI</t>
  </si>
  <si>
    <t>CONGO_2537</t>
  </si>
  <si>
    <t>CONGO</t>
  </si>
  <si>
    <t>CONIMBIA_2829</t>
  </si>
  <si>
    <t>CONIMBIA</t>
  </si>
  <si>
    <t>CONIMBLA_2794</t>
  </si>
  <si>
    <t>CONIMBLA</t>
  </si>
  <si>
    <t>CONISTON_2500</t>
  </si>
  <si>
    <t>CONISTON</t>
  </si>
  <si>
    <t>CONJOLA PARK_2539</t>
  </si>
  <si>
    <t>CONJOLA PARK</t>
  </si>
  <si>
    <t>CONJOLA_2539</t>
  </si>
  <si>
    <t>CONJOLA</t>
  </si>
  <si>
    <t>CONNELLS POINT_2221</t>
  </si>
  <si>
    <t>CONNELLS POINT</t>
  </si>
  <si>
    <t>CONNELLS POINT_2226</t>
  </si>
  <si>
    <t>CONNEMARRA_2843</t>
  </si>
  <si>
    <t>CONNEMARRA</t>
  </si>
  <si>
    <t>CONNULPIE_2880</t>
  </si>
  <si>
    <t>CONNULPIE</t>
  </si>
  <si>
    <t>CONOBLE_2879</t>
  </si>
  <si>
    <t>CONOBLE</t>
  </si>
  <si>
    <t>CONSTITUTION HILL_2145</t>
  </si>
  <si>
    <t>CONSTITUTION HILL</t>
  </si>
  <si>
    <t>COOBA_2722</t>
  </si>
  <si>
    <t>COOBA</t>
  </si>
  <si>
    <t>COOEE FLAT_2622</t>
  </si>
  <si>
    <t>COOEE FLAT</t>
  </si>
  <si>
    <t>COOGEE_1450</t>
  </si>
  <si>
    <t>COOGEE</t>
  </si>
  <si>
    <t>COOGEE_2034</t>
  </si>
  <si>
    <t>COOKAMIDGERA_2870</t>
  </si>
  <si>
    <t>COOKAMIDGERA</t>
  </si>
  <si>
    <t>COOKARDINIA_2650</t>
  </si>
  <si>
    <t>COOKARDINIA</t>
  </si>
  <si>
    <t>COOKARDINIA_2660</t>
  </si>
  <si>
    <t>COOKS GAP_2850</t>
  </si>
  <si>
    <t>COOKS GAP</t>
  </si>
  <si>
    <t>COOKS HILL_2300</t>
  </si>
  <si>
    <t>COOKS HILL</t>
  </si>
  <si>
    <t>COOKS MYALLS_2870</t>
  </si>
  <si>
    <t>COOKS MYALLS</t>
  </si>
  <si>
    <t>COOLABAH_2831</t>
  </si>
  <si>
    <t>COOLABAH</t>
  </si>
  <si>
    <t>COOLAC_2727</t>
  </si>
  <si>
    <t>COOLAC</t>
  </si>
  <si>
    <t>COOLAGOLITE_2550</t>
  </si>
  <si>
    <t>COOLAGOLITE</t>
  </si>
  <si>
    <t>COOLAH_2843</t>
  </si>
  <si>
    <t>COOLAH</t>
  </si>
  <si>
    <t>COOLAMON_2701</t>
  </si>
  <si>
    <t>COOLAMON</t>
  </si>
  <si>
    <t>COOLANGATTA_2535</t>
  </si>
  <si>
    <t>COOLANGATTA</t>
  </si>
  <si>
    <t>COOLANGUBRA_2550</t>
  </si>
  <si>
    <t>COOLANGUBRA</t>
  </si>
  <si>
    <t>COOLATAI_2402</t>
  </si>
  <si>
    <t>COOLATAI</t>
  </si>
  <si>
    <t>COOLBAGGIE_2830</t>
  </si>
  <si>
    <t>COOLBAGGIE</t>
  </si>
  <si>
    <t>COOLEMAN_2611</t>
  </si>
  <si>
    <t>COOLEMAN</t>
  </si>
  <si>
    <t>COOLENDEL_2622</t>
  </si>
  <si>
    <t>COOLENDEL</t>
  </si>
  <si>
    <t>COOLEYS CREEK_2729</t>
  </si>
  <si>
    <t>COOLEYS CREEK</t>
  </si>
  <si>
    <t>COOLGARDIE_2478</t>
  </si>
  <si>
    <t>COOLGARDIE</t>
  </si>
  <si>
    <t>COOLONGOLOOK_2423</t>
  </si>
  <si>
    <t>COOLONGOLOOK</t>
  </si>
  <si>
    <t>COOLRINGDON_2630</t>
  </si>
  <si>
    <t>COOLRINGDON</t>
  </si>
  <si>
    <t>COOLUMBOOKA_2632</t>
  </si>
  <si>
    <t>COOLUMBOOKA</t>
  </si>
  <si>
    <t>COOLUMBURRA_2622</t>
  </si>
  <si>
    <t>COOLUMBURRA</t>
  </si>
  <si>
    <t>COOMA NORTH_2630</t>
  </si>
  <si>
    <t>COOMA NORTH</t>
  </si>
  <si>
    <t>COOMA_2630</t>
  </si>
  <si>
    <t>COOMA</t>
  </si>
  <si>
    <t>COOMBA BAY_2428</t>
  </si>
  <si>
    <t>COOMBA BAY</t>
  </si>
  <si>
    <t>COOMBA PARK_2428</t>
  </si>
  <si>
    <t>COOMBA PARK</t>
  </si>
  <si>
    <t>COOMBA_2428</t>
  </si>
  <si>
    <t>COOMBA</t>
  </si>
  <si>
    <t>COOMBADJHA_2460</t>
  </si>
  <si>
    <t>COOMBADJHA</t>
  </si>
  <si>
    <t>COOMBAH_2880</t>
  </si>
  <si>
    <t>COOMBAH</t>
  </si>
  <si>
    <t>COOMBELL_2469</t>
  </si>
  <si>
    <t>COOMBELL</t>
  </si>
  <si>
    <t>COOMBELL_2470</t>
  </si>
  <si>
    <t>COOMEALLA_2717</t>
  </si>
  <si>
    <t>COOMEALLA</t>
  </si>
  <si>
    <t>COOMOO COOMOO_2343</t>
  </si>
  <si>
    <t>COOMOO COOMOO</t>
  </si>
  <si>
    <t>COONABARABRAN_2357</t>
  </si>
  <si>
    <t>COONABARABRAN</t>
  </si>
  <si>
    <t>COONAMBLE_2829</t>
  </si>
  <si>
    <t>COONAMBLE</t>
  </si>
  <si>
    <t>COONEYS CREEK_2726</t>
  </si>
  <si>
    <t>COONEYS CREEK</t>
  </si>
  <si>
    <t>COONGBAR_2469</t>
  </si>
  <si>
    <t>COONGBAR</t>
  </si>
  <si>
    <t>COOPERABUNG_2441</t>
  </si>
  <si>
    <t>COOPERABUNG</t>
  </si>
  <si>
    <t>COOPERNOOK_2426</t>
  </si>
  <si>
    <t>COOPERNOOK</t>
  </si>
  <si>
    <t>COOPERS GULLY_2550</t>
  </si>
  <si>
    <t>COOPERS GULLY</t>
  </si>
  <si>
    <t>COOPERS SHOOT_2479</t>
  </si>
  <si>
    <t>COOPERS SHOOT</t>
  </si>
  <si>
    <t>COOPLACURRIPA_2424</t>
  </si>
  <si>
    <t>COOPLACURRIPA</t>
  </si>
  <si>
    <t>COORABELL_2479</t>
  </si>
  <si>
    <t>COORABELL</t>
  </si>
  <si>
    <t>COORANBONG_2265</t>
  </si>
  <si>
    <t>COORANBONG</t>
  </si>
  <si>
    <t>COOTAMUNDRA_2590</t>
  </si>
  <si>
    <t>COOTAMUNDRA</t>
  </si>
  <si>
    <t>COOTRALANTRA_2628</t>
  </si>
  <si>
    <t>COOTRALANTRA</t>
  </si>
  <si>
    <t>COOYAL_2850</t>
  </si>
  <si>
    <t>COOYAL</t>
  </si>
  <si>
    <t>COPACABANA_2251</t>
  </si>
  <si>
    <t>COPACABANA</t>
  </si>
  <si>
    <t>COPE_2852</t>
  </si>
  <si>
    <t>COPE</t>
  </si>
  <si>
    <t>COPELAND_2422</t>
  </si>
  <si>
    <t>COPELAND</t>
  </si>
  <si>
    <t>COPETON_2360</t>
  </si>
  <si>
    <t>COPETON</t>
  </si>
  <si>
    <t>COPMANHURST_2460</t>
  </si>
  <si>
    <t>COPMANHURST</t>
  </si>
  <si>
    <t>COPPABELLA_2644</t>
  </si>
  <si>
    <t>COPPABELLA</t>
  </si>
  <si>
    <t>COPPERHANNIA_2795</t>
  </si>
  <si>
    <t>COPPERHANNIA</t>
  </si>
  <si>
    <t>CORAKI_2471</t>
  </si>
  <si>
    <t>CORAKI</t>
  </si>
  <si>
    <t>CORALVILLE_2443</t>
  </si>
  <si>
    <t>CORALVILLE</t>
  </si>
  <si>
    <t>CORAMBA_2450</t>
  </si>
  <si>
    <t>CORAMBA</t>
  </si>
  <si>
    <t>CORANG_2622</t>
  </si>
  <si>
    <t>CORANG</t>
  </si>
  <si>
    <t>CORANGULA_2440</t>
  </si>
  <si>
    <t>CORANGULA</t>
  </si>
  <si>
    <t>CORBIE HILL_2705</t>
  </si>
  <si>
    <t>CORBIE HILL</t>
  </si>
  <si>
    <t>CORDEAUX HEIGHTS_2526</t>
  </si>
  <si>
    <t>CORDEAUX HEIGHTS</t>
  </si>
  <si>
    <t>CORDEAUX_2526</t>
  </si>
  <si>
    <t>CORDEAUX</t>
  </si>
  <si>
    <t>COREE_2710</t>
  </si>
  <si>
    <t>COREE</t>
  </si>
  <si>
    <t>COREEN_2646</t>
  </si>
  <si>
    <t>COREEN</t>
  </si>
  <si>
    <t>CORINDI BEACH_2456</t>
  </si>
  <si>
    <t>CORINDI BEACH</t>
  </si>
  <si>
    <t>CORINELLA_2871</t>
  </si>
  <si>
    <t>CORINELLA</t>
  </si>
  <si>
    <t>CORLETTE_2315</t>
  </si>
  <si>
    <t>CORLETTE</t>
  </si>
  <si>
    <t>CORNDALE_2480</t>
  </si>
  <si>
    <t>CORNDALE</t>
  </si>
  <si>
    <t>CORNER CATTLE CAMP_2810</t>
  </si>
  <si>
    <t>CORNER CATTLE CAMP</t>
  </si>
  <si>
    <t>CORNEY TOWN_2790</t>
  </si>
  <si>
    <t>CORNEY TOWN</t>
  </si>
  <si>
    <t>CORNWALLIS_2753</t>
  </si>
  <si>
    <t>CORNWALLIS</t>
  </si>
  <si>
    <t>CORNWALLIS_2756</t>
  </si>
  <si>
    <t>COROBIMILLA_2700</t>
  </si>
  <si>
    <t>COROBIMILLA</t>
  </si>
  <si>
    <t>COROWA_2646</t>
  </si>
  <si>
    <t>COROWA</t>
  </si>
  <si>
    <t>CORRABARE_2325</t>
  </si>
  <si>
    <t>CORRABARE</t>
  </si>
  <si>
    <t>CORRIGAN_2430</t>
  </si>
  <si>
    <t>CORRIGAN</t>
  </si>
  <si>
    <t>CORRIMAL_2518</t>
  </si>
  <si>
    <t>CORRIMAL</t>
  </si>
  <si>
    <t>CORRINGLE_2671</t>
  </si>
  <si>
    <t>CORRINGLE</t>
  </si>
  <si>
    <t>CORROBOREE FLAT_2422</t>
  </si>
  <si>
    <t>CORROBOREE FLAT</t>
  </si>
  <si>
    <t>CORRONG_2711</t>
  </si>
  <si>
    <t>CORRONG</t>
  </si>
  <si>
    <t>CORROWONG_2633</t>
  </si>
  <si>
    <t>CORROWONG</t>
  </si>
  <si>
    <t>CORRUGA_2880</t>
  </si>
  <si>
    <t>CORRUGA</t>
  </si>
  <si>
    <t>CORUNNA_2546</t>
  </si>
  <si>
    <t>CORUNNA</t>
  </si>
  <si>
    <t>COTTAGE POINT_2084</t>
  </si>
  <si>
    <t>COTTAGE POINT</t>
  </si>
  <si>
    <t>COTTAWALLA_2583</t>
  </si>
  <si>
    <t>COTTAWALLA</t>
  </si>
  <si>
    <t>COTTONVALE_4375</t>
  </si>
  <si>
    <t>COTTONVALE</t>
  </si>
  <si>
    <t>COUGAL_2474</t>
  </si>
  <si>
    <t>COUGAL</t>
  </si>
  <si>
    <t>COULSTON_2311</t>
  </si>
  <si>
    <t>COULSTON</t>
  </si>
  <si>
    <t>COUNTEGANY_2630</t>
  </si>
  <si>
    <t>COUNTEGANY</t>
  </si>
  <si>
    <t>COURABYRA_2653</t>
  </si>
  <si>
    <t>COURABYRA</t>
  </si>
  <si>
    <t>COURADDA_2390</t>
  </si>
  <si>
    <t>COURADDA</t>
  </si>
  <si>
    <t>COURAGAGO_2720</t>
  </si>
  <si>
    <t>COURAGAGO</t>
  </si>
  <si>
    <t>COURAGAGO_2722</t>
  </si>
  <si>
    <t>COURIA CREEK_2546</t>
  </si>
  <si>
    <t>COURIA CREEK</t>
  </si>
  <si>
    <t>COURIDJAH_2571</t>
  </si>
  <si>
    <t>COURIDJAH</t>
  </si>
  <si>
    <t>COUTTS CROSSING_2460</t>
  </si>
  <si>
    <t>COUTTS CROSSING</t>
  </si>
  <si>
    <t>COVAN CREEK_2580</t>
  </si>
  <si>
    <t>COVAN CREEK</t>
  </si>
  <si>
    <t>COW FLAT_2795</t>
  </si>
  <si>
    <t>COW FLAT</t>
  </si>
  <si>
    <t>COWABBIE WEST_2652</t>
  </si>
  <si>
    <t>COWABBIE WEST</t>
  </si>
  <si>
    <t>COWABBIE_2652</t>
  </si>
  <si>
    <t>COWABBIE</t>
  </si>
  <si>
    <t>COWAN_2081</t>
  </si>
  <si>
    <t>COWAN</t>
  </si>
  <si>
    <t>COWPER_2460</t>
  </si>
  <si>
    <t>COWPER</t>
  </si>
  <si>
    <t>COWRA_2794</t>
  </si>
  <si>
    <t>COWRA</t>
  </si>
  <si>
    <t>COXS CREEK_2849</t>
  </si>
  <si>
    <t>COXS CREEK</t>
  </si>
  <si>
    <t>COXS CROWN_2849</t>
  </si>
  <si>
    <t>COXS CROWN</t>
  </si>
  <si>
    <t>CRABBES CREEK_2483</t>
  </si>
  <si>
    <t>CRABBES CREEK</t>
  </si>
  <si>
    <t>CRACKENBACK_2627</t>
  </si>
  <si>
    <t>CRACKENBACK</t>
  </si>
  <si>
    <t>CRAIGIE_2632</t>
  </si>
  <si>
    <t>CRAIGIE</t>
  </si>
  <si>
    <t>CRAIGIE_2633</t>
  </si>
  <si>
    <t>CRANBURY_2804</t>
  </si>
  <si>
    <t>CRANBURY</t>
  </si>
  <si>
    <t>CRANEBROOK_2749</t>
  </si>
  <si>
    <t>CRANEBROOK</t>
  </si>
  <si>
    <t>CRANEBROOK_2753</t>
  </si>
  <si>
    <t>CRANGAN BAY_2259</t>
  </si>
  <si>
    <t>CRANGAN BAY</t>
  </si>
  <si>
    <t>CRAVEN PLATEAU_2422</t>
  </si>
  <si>
    <t>CRAVEN PLATEAU</t>
  </si>
  <si>
    <t>CRAVEN_2422</t>
  </si>
  <si>
    <t>CRAVEN</t>
  </si>
  <si>
    <t>CRAWFORD RIVER_2423</t>
  </si>
  <si>
    <t>CRAWFORD RIVER</t>
  </si>
  <si>
    <t>CRAWNEY_2338</t>
  </si>
  <si>
    <t>CRAWNEY</t>
  </si>
  <si>
    <t>CREEPER GATE_2825</t>
  </si>
  <si>
    <t>CREEPER GATE</t>
  </si>
  <si>
    <t>CREEWAH_2631</t>
  </si>
  <si>
    <t>CREEWAH</t>
  </si>
  <si>
    <t>CREMORNE POINT_2090</t>
  </si>
  <si>
    <t>CREMORNE POINT</t>
  </si>
  <si>
    <t>CREMORNE_2090</t>
  </si>
  <si>
    <t>CREMORNE</t>
  </si>
  <si>
    <t>CRESCENT HEAD_2440</t>
  </si>
  <si>
    <t>CRESCENT HEAD</t>
  </si>
  <si>
    <t>CRESTWOOD_2620</t>
  </si>
  <si>
    <t>CRESTWOOD</t>
  </si>
  <si>
    <t>CRINGILA_2502</t>
  </si>
  <si>
    <t>CRINGILA</t>
  </si>
  <si>
    <t>CROKI_2430</t>
  </si>
  <si>
    <t>CROKI</t>
  </si>
  <si>
    <t>CROMER HEIGHTS_2099</t>
  </si>
  <si>
    <t>CROMER HEIGHTS</t>
  </si>
  <si>
    <t>CROMER_2099</t>
  </si>
  <si>
    <t>CROMER</t>
  </si>
  <si>
    <t>CRONULLA_2230</t>
  </si>
  <si>
    <t>CRONULLA</t>
  </si>
  <si>
    <t>CROOBLE_2400</t>
  </si>
  <si>
    <t>CROOBLE</t>
  </si>
  <si>
    <t>CROOBYAR_2539</t>
  </si>
  <si>
    <t>CROOBYAR</t>
  </si>
  <si>
    <t>CROOKED CORNER_2583</t>
  </si>
  <si>
    <t>CROOKED CORNER</t>
  </si>
  <si>
    <t>CROOKES VALLEY_2484</t>
  </si>
  <si>
    <t>CROOKES VALLEY</t>
  </si>
  <si>
    <t>CROOKWELL_2583</t>
  </si>
  <si>
    <t>CROOKWELL</t>
  </si>
  <si>
    <t>CROOM_2527</t>
  </si>
  <si>
    <t>CROOM</t>
  </si>
  <si>
    <t>CROOM_2529</t>
  </si>
  <si>
    <t>CROPPA CREEK_2408</t>
  </si>
  <si>
    <t>CROPPA CREEK</t>
  </si>
  <si>
    <t>CROPPA CREEK_2411</t>
  </si>
  <si>
    <t>CROSS ROADS_2850</t>
  </si>
  <si>
    <t>CROSS ROADS</t>
  </si>
  <si>
    <t>CROSSLANDS_2446</t>
  </si>
  <si>
    <t>CROSSLANDS</t>
  </si>
  <si>
    <t>CROSSMAGLEN_2441</t>
  </si>
  <si>
    <t>CROSSMAGLEN</t>
  </si>
  <si>
    <t>CROUDACE BAY_2280</t>
  </si>
  <si>
    <t>CROUDACE BAY</t>
  </si>
  <si>
    <t>CROUDACE_2282</t>
  </si>
  <si>
    <t>CROUDACE</t>
  </si>
  <si>
    <t>CROWDY BAY NATIONAL PARK_2443</t>
  </si>
  <si>
    <t>CROWDY BAY NATIONAL PARK</t>
  </si>
  <si>
    <t>CROWDY HEAD_2427</t>
  </si>
  <si>
    <t>CROWDY HEAD</t>
  </si>
  <si>
    <t>CROWS NEST_2065</t>
  </si>
  <si>
    <t>CROWS NEST</t>
  </si>
  <si>
    <t>CROWTHER ISLAND_2460</t>
  </si>
  <si>
    <t>CROWTHER ISLAND</t>
  </si>
  <si>
    <t>CROWTHER_2803</t>
  </si>
  <si>
    <t>CROWTHER</t>
  </si>
  <si>
    <t>CROYDON PARK_2133</t>
  </si>
  <si>
    <t>CROYDON PARK</t>
  </si>
  <si>
    <t>CROYDON_2132</t>
  </si>
  <si>
    <t>CROYDON</t>
  </si>
  <si>
    <t>CRUDINE_2795</t>
  </si>
  <si>
    <t>CRUDINE</t>
  </si>
  <si>
    <t>CRUDINE_2850</t>
  </si>
  <si>
    <t>CRUMPS RETREAT_2325</t>
  </si>
  <si>
    <t>CRUMPS RETREAT</t>
  </si>
  <si>
    <t>CRYON_2386</t>
  </si>
  <si>
    <t>CRYON</t>
  </si>
  <si>
    <t>CRYON_2832</t>
  </si>
  <si>
    <t>CRYSTAL CREEK_2484</t>
  </si>
  <si>
    <t>CRYSTAL CREEK</t>
  </si>
  <si>
    <t>CRYSTAL WATERS_2450</t>
  </si>
  <si>
    <t>CRYSTAL WATERS</t>
  </si>
  <si>
    <t>CUBBA_2835</t>
  </si>
  <si>
    <t>CUBBA</t>
  </si>
  <si>
    <t>CUBBAROO_2388</t>
  </si>
  <si>
    <t>CUBBAROO</t>
  </si>
  <si>
    <t>CUCUMGILLIGA_2794</t>
  </si>
  <si>
    <t>CUCUMGILLIGA</t>
  </si>
  <si>
    <t>CUDAL_2864</t>
  </si>
  <si>
    <t>CUDAL</t>
  </si>
  <si>
    <t>CUDDELL_2700</t>
  </si>
  <si>
    <t>CUDDELL</t>
  </si>
  <si>
    <t>CUDGEGONG_2850</t>
  </si>
  <si>
    <t>CUDGEGONG</t>
  </si>
  <si>
    <t>CUDGEL_2700</t>
  </si>
  <si>
    <t>CUDGEL</t>
  </si>
  <si>
    <t>CUDGEN_2487</t>
  </si>
  <si>
    <t>CUDGEN</t>
  </si>
  <si>
    <t>CUDGERA CREEK_2484</t>
  </si>
  <si>
    <t>CUDGERA CREEK</t>
  </si>
  <si>
    <t>CUDMIIRRAH_2540</t>
  </si>
  <si>
    <t>CUDMIIRRAH</t>
  </si>
  <si>
    <t>CUDMIRRAH_2540</t>
  </si>
  <si>
    <t>CUDMIRRAH</t>
  </si>
  <si>
    <t>CULBURRA BEACH_2540</t>
  </si>
  <si>
    <t>CULBURRA BEACH</t>
  </si>
  <si>
    <t>CULBURRA_2540</t>
  </si>
  <si>
    <t>CULBURRA</t>
  </si>
  <si>
    <t>CULCAIRN_2660</t>
  </si>
  <si>
    <t>CULCAIRN</t>
  </si>
  <si>
    <t>CULGOORA_2390</t>
  </si>
  <si>
    <t>CULGOORA</t>
  </si>
  <si>
    <t>CULLEN BULLEN_2790</t>
  </si>
  <si>
    <t>CULLEN BULLEN</t>
  </si>
  <si>
    <t>CULLENBONE_2850</t>
  </si>
  <si>
    <t>CULLENBONE</t>
  </si>
  <si>
    <t>CULLENDORE_2372</t>
  </si>
  <si>
    <t>CULLENDORE</t>
  </si>
  <si>
    <t>CULLENDULLA_2536</t>
  </si>
  <si>
    <t>CULLENDULLA</t>
  </si>
  <si>
    <t>CULLERIN_2581</t>
  </si>
  <si>
    <t>CULLERIN</t>
  </si>
  <si>
    <t>CULLINGA_2590</t>
  </si>
  <si>
    <t>CULLINGA</t>
  </si>
  <si>
    <t>CULLIVEL_2645</t>
  </si>
  <si>
    <t>CULLIVEL</t>
  </si>
  <si>
    <t>CULLULLA_2580</t>
  </si>
  <si>
    <t>CULLULLA</t>
  </si>
  <si>
    <t>CULMARAN CREEK_2469</t>
  </si>
  <si>
    <t>CULMARAN CREEK</t>
  </si>
  <si>
    <t>CULYA_2800</t>
  </si>
  <si>
    <t>CULYA</t>
  </si>
  <si>
    <t>CUMBALUM_2478</t>
  </si>
  <si>
    <t>CUMBALUM</t>
  </si>
  <si>
    <t>CUMBANDRY_2852</t>
  </si>
  <si>
    <t>CUMBANDRY</t>
  </si>
  <si>
    <t>CUMBERLAND REACH_2756</t>
  </si>
  <si>
    <t>CUMBERLAND REACH</t>
  </si>
  <si>
    <t>CUMBIJOWA_2871</t>
  </si>
  <si>
    <t>CUMBIJOWA</t>
  </si>
  <si>
    <t>CUMBO_2850</t>
  </si>
  <si>
    <t>CUMBO</t>
  </si>
  <si>
    <t>CUMBORAH_2832</t>
  </si>
  <si>
    <t>CUMBORAH</t>
  </si>
  <si>
    <t>CUMNOCK_2867</t>
  </si>
  <si>
    <t>CUMNOCK</t>
  </si>
  <si>
    <t>CUNDLE FLAT_2424</t>
  </si>
  <si>
    <t>CUNDLE FLAT</t>
  </si>
  <si>
    <t>CUNDLETOWN_2430</t>
  </si>
  <si>
    <t>CUNDLETOWN</t>
  </si>
  <si>
    <t>CUNDUMBUL_2820</t>
  </si>
  <si>
    <t>CUNDUMBUL</t>
  </si>
  <si>
    <t>CUNDUMBUL_2866</t>
  </si>
  <si>
    <t>CUNJURONG POINT_2539</t>
  </si>
  <si>
    <t>CUNJURONG POINT</t>
  </si>
  <si>
    <t>CUNJURONG_2539</t>
  </si>
  <si>
    <t>CUNJURONG</t>
  </si>
  <si>
    <t>CUNNINGAR_2587</t>
  </si>
  <si>
    <t>CUNNINGAR</t>
  </si>
  <si>
    <t>CUNNINYEUK_2734</t>
  </si>
  <si>
    <t>CUNNINYEUK</t>
  </si>
  <si>
    <t>CUPITTS FOREST_2574</t>
  </si>
  <si>
    <t>CUPITTS FOREST</t>
  </si>
  <si>
    <t>CURBAN_2827</t>
  </si>
  <si>
    <t>CURBAN</t>
  </si>
  <si>
    <t>CURBAN_2831</t>
  </si>
  <si>
    <t>CURL CURL_2096</t>
  </si>
  <si>
    <t>CURL CURL</t>
  </si>
  <si>
    <t>CURLEW WATERS_2672</t>
  </si>
  <si>
    <t>CURLEW WATERS</t>
  </si>
  <si>
    <t>CURLEWIS_2381</t>
  </si>
  <si>
    <t>CURLEWIS</t>
  </si>
  <si>
    <t>CURLWAA_2648</t>
  </si>
  <si>
    <t>CURLWAA</t>
  </si>
  <si>
    <t>CURRA CREEK_2820</t>
  </si>
  <si>
    <t>CURRA CREEK</t>
  </si>
  <si>
    <t>CURRABUBULA_2342</t>
  </si>
  <si>
    <t>CURRABUBULA</t>
  </si>
  <si>
    <t>CURRACURRONG_2233</t>
  </si>
  <si>
    <t>CURRACURRONG</t>
  </si>
  <si>
    <t>CURRAGH_2795</t>
  </si>
  <si>
    <t>CURRAGH</t>
  </si>
  <si>
    <t>CURRAH PLAIN_2406</t>
  </si>
  <si>
    <t>CURRAH PLAIN</t>
  </si>
  <si>
    <t>CURRAMORE_2533</t>
  </si>
  <si>
    <t>CURRAMORE</t>
  </si>
  <si>
    <t>CURRANS HILL_2567</t>
  </si>
  <si>
    <t>CURRANS HILL</t>
  </si>
  <si>
    <t>CURRARONG_2540</t>
  </si>
  <si>
    <t>CURRARONG</t>
  </si>
  <si>
    <t>CURRAWANG_2580</t>
  </si>
  <si>
    <t>CURRAWANG</t>
  </si>
  <si>
    <t>CURRAWANG_2581</t>
  </si>
  <si>
    <t>CURRAWARNA_2650</t>
  </si>
  <si>
    <t>CURRAWARNA</t>
  </si>
  <si>
    <t>CURRAWEELA_2580</t>
  </si>
  <si>
    <t>CURRAWEELA</t>
  </si>
  <si>
    <t>CURRAWONG BEACH_2108</t>
  </si>
  <si>
    <t>CURRAWONG BEACH</t>
  </si>
  <si>
    <t>CURRAWONG_2587</t>
  </si>
  <si>
    <t>CURRAWONG</t>
  </si>
  <si>
    <t>CURRICABARK_2422</t>
  </si>
  <si>
    <t>CURRICABARK</t>
  </si>
  <si>
    <t>CURROWAN CREEK_2536</t>
  </si>
  <si>
    <t>CURROWAN CREEK</t>
  </si>
  <si>
    <t>CURROWAN_2536</t>
  </si>
  <si>
    <t>CURROWAN</t>
  </si>
  <si>
    <t>CUTTABRI_2388</t>
  </si>
  <si>
    <t>CUTTABRI</t>
  </si>
  <si>
    <t>CUTTAGEE_2546</t>
  </si>
  <si>
    <t>CUTTAGEE</t>
  </si>
  <si>
    <t>DABEE_2849</t>
  </si>
  <si>
    <t>DABEE</t>
  </si>
  <si>
    <t>DACEYVILLE_2032</t>
  </si>
  <si>
    <t>DACEYVILLE</t>
  </si>
  <si>
    <t>DAHWILLY_2710</t>
  </si>
  <si>
    <t>DAHWILLY</t>
  </si>
  <si>
    <t>DAIRY ARM_2325</t>
  </si>
  <si>
    <t>DAIRY ARM</t>
  </si>
  <si>
    <t>DAIRY FLAT_2474</t>
  </si>
  <si>
    <t>DAIRY FLAT</t>
  </si>
  <si>
    <t>DAIRY FLAT_2476</t>
  </si>
  <si>
    <t>DAIRYMANS PLAINS_2630</t>
  </si>
  <si>
    <t>DAIRYMANS PLAINS</t>
  </si>
  <si>
    <t>DAIRYVILLE_2450</t>
  </si>
  <si>
    <t>DAIRYVILLE</t>
  </si>
  <si>
    <t>DAISY HILL_2550</t>
  </si>
  <si>
    <t>DAISY HILL</t>
  </si>
  <si>
    <t>DAISY PLAINS_2440</t>
  </si>
  <si>
    <t>DAISY PLAINS</t>
  </si>
  <si>
    <t>DALEYS POINT_2257</t>
  </si>
  <si>
    <t>DALEYS POINT</t>
  </si>
  <si>
    <t>DALGETY_2628</t>
  </si>
  <si>
    <t>DALGETY</t>
  </si>
  <si>
    <t>DALLHURST_2330</t>
  </si>
  <si>
    <t>DALLHURST</t>
  </si>
  <si>
    <t>DALMAN_2475</t>
  </si>
  <si>
    <t>DALMAN</t>
  </si>
  <si>
    <t>DALMENY_2546</t>
  </si>
  <si>
    <t>DALMENY</t>
  </si>
  <si>
    <t>DALMORTON_2460</t>
  </si>
  <si>
    <t>DALMORTON</t>
  </si>
  <si>
    <t>DALSWINTON_2328</t>
  </si>
  <si>
    <t>DALSWINTON</t>
  </si>
  <si>
    <t>DALTON_2581</t>
  </si>
  <si>
    <t>DALTON</t>
  </si>
  <si>
    <t>DALWOOD_2335</t>
  </si>
  <si>
    <t>DALWOOD</t>
  </si>
  <si>
    <t>DALWOOD_2477</t>
  </si>
  <si>
    <t>DAMONDRILLE_2587</t>
  </si>
  <si>
    <t>DAMONDRILLE</t>
  </si>
  <si>
    <t>DANDALOO_2823</t>
  </si>
  <si>
    <t>DANDALOO</t>
  </si>
  <si>
    <t>DANDRY_2357</t>
  </si>
  <si>
    <t>DANDRY</t>
  </si>
  <si>
    <t>DANGAR ISLAND_2083</t>
  </si>
  <si>
    <t>DANGAR ISLAND</t>
  </si>
  <si>
    <t>DANGARSLEIGH_2350</t>
  </si>
  <si>
    <t>DANGARSLEIGH</t>
  </si>
  <si>
    <t>DANGELONG_2630</t>
  </si>
  <si>
    <t>DANGELONG</t>
  </si>
  <si>
    <t>DANGLEMAH LOOP_2354</t>
  </si>
  <si>
    <t>DANGLEMAH LOOP</t>
  </si>
  <si>
    <t>DANNYS CORNER_2680</t>
  </si>
  <si>
    <t>DANNYS CORNER</t>
  </si>
  <si>
    <t>DAPTO_2530</t>
  </si>
  <si>
    <t>DAPTO</t>
  </si>
  <si>
    <t>DARAWANK_2428</t>
  </si>
  <si>
    <t>DARAWANK</t>
  </si>
  <si>
    <t>DARBALARA_2722</t>
  </si>
  <si>
    <t>DARBALARA</t>
  </si>
  <si>
    <t>DARBALARA_2727</t>
  </si>
  <si>
    <t>DARBYS FALLS_2793</t>
  </si>
  <si>
    <t>DARBYS FALLS</t>
  </si>
  <si>
    <t>DARETON_2717</t>
  </si>
  <si>
    <t>DARETON</t>
  </si>
  <si>
    <t>DARGAN_2786</t>
  </si>
  <si>
    <t>DARGAN</t>
  </si>
  <si>
    <t>DARK CORNER_2795</t>
  </si>
  <si>
    <t>DARK CORNER</t>
  </si>
  <si>
    <t>DARKES FOREST_2508</t>
  </si>
  <si>
    <t>DARKES FOREST</t>
  </si>
  <si>
    <t>DARKWOOD_2454</t>
  </si>
  <si>
    <t>DARKWOOD</t>
  </si>
  <si>
    <t>DARLING POINT_2027</t>
  </si>
  <si>
    <t>DARLING POINT</t>
  </si>
  <si>
    <t>DARLINGHURST_2010</t>
  </si>
  <si>
    <t>DARLINGHURST</t>
  </si>
  <si>
    <t>DARLINGTON POINT_2706</t>
  </si>
  <si>
    <t>DARLINGTON POINT</t>
  </si>
  <si>
    <t>DARLINGTON_2008</t>
  </si>
  <si>
    <t>DARLINGTON</t>
  </si>
  <si>
    <t>DARLINGTON_2330</t>
  </si>
  <si>
    <t>DARLOW_2729</t>
  </si>
  <si>
    <t>DARLOW</t>
  </si>
  <si>
    <t>DARNICK_2879</t>
  </si>
  <si>
    <t>DARNICK</t>
  </si>
  <si>
    <t>DAROOBALGIE_2806</t>
  </si>
  <si>
    <t>DAROOBALGIE</t>
  </si>
  <si>
    <t>DAROOBALGIE_2870</t>
  </si>
  <si>
    <t>DARTBROOK_2336</t>
  </si>
  <si>
    <t>DARTBROOK</t>
  </si>
  <si>
    <t>DARUKA_2340</t>
  </si>
  <si>
    <t>DARUKA</t>
  </si>
  <si>
    <t>DAVIDSON_2085</t>
  </si>
  <si>
    <t>DAVIDSON</t>
  </si>
  <si>
    <t>DAVIS CREEK_2336</t>
  </si>
  <si>
    <t>DAVIS CREEK</t>
  </si>
  <si>
    <t>DAVISTOWN_2251</t>
  </si>
  <si>
    <t>DAVISTOWN</t>
  </si>
  <si>
    <t>DAWES CROSSING_2821</t>
  </si>
  <si>
    <t>DAWES CROSSING</t>
  </si>
  <si>
    <t>DAWES POINT_2000</t>
  </si>
  <si>
    <t>DAWES POINT</t>
  </si>
  <si>
    <t>DAWSONS HILL_2330</t>
  </si>
  <si>
    <t>DAWSONS HILL</t>
  </si>
  <si>
    <t>DAYSDALE_2646</t>
  </si>
  <si>
    <t>DAYSDALE</t>
  </si>
  <si>
    <t>DEAN PARK_2761</t>
  </si>
  <si>
    <t>DEAN PARK</t>
  </si>
  <si>
    <t>DEANS FLAT_2622</t>
  </si>
  <si>
    <t>DEANS FLAT</t>
  </si>
  <si>
    <t>DEAUVILLE_2443</t>
  </si>
  <si>
    <t>DEAUVILLE</t>
  </si>
  <si>
    <t>DEBENHAM_2446</t>
  </si>
  <si>
    <t>DEBENHAM</t>
  </si>
  <si>
    <t>DEE WHY_2099</t>
  </si>
  <si>
    <t>DEE WHY</t>
  </si>
  <si>
    <t>DEEP CREEK_2440</t>
  </si>
  <si>
    <t>DEEP CREEK</t>
  </si>
  <si>
    <t>DEEP CREEK_2460</t>
  </si>
  <si>
    <t>DEEP CREEK_2469</t>
  </si>
  <si>
    <t>DEEPWATER_2371</t>
  </si>
  <si>
    <t>DEEPWATER</t>
  </si>
  <si>
    <t>DEER VALE_2453</t>
  </si>
  <si>
    <t>DEER VALE</t>
  </si>
  <si>
    <t>DELEGATE_2633</t>
  </si>
  <si>
    <t>DELEGATE</t>
  </si>
  <si>
    <t>DELUNGRA_2403</t>
  </si>
  <si>
    <t>DELUNGRA</t>
  </si>
  <si>
    <t>DENHAM COURT_2565</t>
  </si>
  <si>
    <t>DENHAM COURT</t>
  </si>
  <si>
    <t>DENHAMS BEACH_2536</t>
  </si>
  <si>
    <t>DENHAMS BEACH</t>
  </si>
  <si>
    <t>DENILIQUIN_2710</t>
  </si>
  <si>
    <t>DENILIQUIN</t>
  </si>
  <si>
    <t>DENILQUIN_2710</t>
  </si>
  <si>
    <t>DENILQUIN</t>
  </si>
  <si>
    <t>DENISTONE EAST_2112</t>
  </si>
  <si>
    <t>DENISTONE EAST</t>
  </si>
  <si>
    <t>DENISTONE WEST_2114</t>
  </si>
  <si>
    <t>DENISTONE WEST</t>
  </si>
  <si>
    <t>DENISTONE_2114</t>
  </si>
  <si>
    <t>DENISTONE</t>
  </si>
  <si>
    <t>DENMAN_2328</t>
  </si>
  <si>
    <t>DENMAN</t>
  </si>
  <si>
    <t>DENNIS ISLAND_2795</t>
  </si>
  <si>
    <t>DENNIS ISLAND</t>
  </si>
  <si>
    <t>DEPOT BEACH_2536</t>
  </si>
  <si>
    <t>DEPOT BEACH</t>
  </si>
  <si>
    <t>DERAIN_2652</t>
  </si>
  <si>
    <t>DERAIN</t>
  </si>
  <si>
    <t>DERRIBONG CROSSING_2823</t>
  </si>
  <si>
    <t>DERRIBONG CROSSING</t>
  </si>
  <si>
    <t>DERRIWONG_2875</t>
  </si>
  <si>
    <t>DERRIWONG</t>
  </si>
  <si>
    <t>DERRIWONG_2877</t>
  </si>
  <si>
    <t>DEUA RIVER VALLEY_2537</t>
  </si>
  <si>
    <t>DEUA RIVER VALLEY</t>
  </si>
  <si>
    <t>DEUA_2537</t>
  </si>
  <si>
    <t>DEUA</t>
  </si>
  <si>
    <t>DEVILS ELBOW_2328</t>
  </si>
  <si>
    <t>DEVILS ELBOW</t>
  </si>
  <si>
    <t>DEVILS ELBOW_2806</t>
  </si>
  <si>
    <t>DEVILS HOLE_2550</t>
  </si>
  <si>
    <t>DEVILS HOLE</t>
  </si>
  <si>
    <t>DEVILS HOLE_2756</t>
  </si>
  <si>
    <t>DEWITT_2422</t>
  </si>
  <si>
    <t>DEWITT</t>
  </si>
  <si>
    <t>DHARRUK_2770</t>
  </si>
  <si>
    <t>DHARRUK</t>
  </si>
  <si>
    <t>DHULURA_2650</t>
  </si>
  <si>
    <t>DHULURA</t>
  </si>
  <si>
    <t>DHURAGOON_2733</t>
  </si>
  <si>
    <t>DHURAGOON</t>
  </si>
  <si>
    <t>DIAMOND BEACH_2430</t>
  </si>
  <si>
    <t>DIAMOND BEACH</t>
  </si>
  <si>
    <t>DIAMOND HEAD_2443</t>
  </si>
  <si>
    <t>DIAMOND HEAD</t>
  </si>
  <si>
    <t>DICKYGUNDI_2830</t>
  </si>
  <si>
    <t>DICKYGUNDI</t>
  </si>
  <si>
    <t>DIEHARD_2370</t>
  </si>
  <si>
    <t>DIEHARD</t>
  </si>
  <si>
    <t>DIGGERS CAMP_2462</t>
  </si>
  <si>
    <t>DIGGERS CAMP</t>
  </si>
  <si>
    <t>DIGGERS FLAT_2622</t>
  </si>
  <si>
    <t>DIGGERS FLAT</t>
  </si>
  <si>
    <t>DIGNAMS CREEK_2546</t>
  </si>
  <si>
    <t>DIGNAMS CREEK</t>
  </si>
  <si>
    <t>DILKOON_2460</t>
  </si>
  <si>
    <t>DILKOON</t>
  </si>
  <si>
    <t>DILPURRA_2734</t>
  </si>
  <si>
    <t>DILPURRA</t>
  </si>
  <si>
    <t>DIMBY PLAINS_2343</t>
  </si>
  <si>
    <t>DIMBY PLAINS</t>
  </si>
  <si>
    <t>DINGADEE_2420</t>
  </si>
  <si>
    <t>DINGADEE</t>
  </si>
  <si>
    <t>DINGO FOREST_2429</t>
  </si>
  <si>
    <t>DINGO FOREST</t>
  </si>
  <si>
    <t>DINOGA_2404</t>
  </si>
  <si>
    <t>DINOGA</t>
  </si>
  <si>
    <t>DINTON VALE_2360</t>
  </si>
  <si>
    <t>DINTON VALE</t>
  </si>
  <si>
    <t>DIRNASEER_2590</t>
  </si>
  <si>
    <t>DIRNASEER</t>
  </si>
  <si>
    <t>DIRNASEER_2666</t>
  </si>
  <si>
    <t>DIRRUNG_2675</t>
  </si>
  <si>
    <t>DIRRUNG</t>
  </si>
  <si>
    <t>DIRTY CREEK_2456</t>
  </si>
  <si>
    <t>DIRTY CREEK</t>
  </si>
  <si>
    <t>DIWARRA_2879</t>
  </si>
  <si>
    <t>DIWARRA</t>
  </si>
  <si>
    <t>DOBIES BIGHT_2470</t>
  </si>
  <si>
    <t>DOBIES BIGHT</t>
  </si>
  <si>
    <t>DOCKYARD_2324</t>
  </si>
  <si>
    <t>DOCKYARD</t>
  </si>
  <si>
    <t>DOCTOR GEORGE MOUNTAIN_2550</t>
  </si>
  <si>
    <t>DOCTOR GEORGE MOUNTAIN</t>
  </si>
  <si>
    <t>DOCTORS GAP_2790</t>
  </si>
  <si>
    <t>DOCTORS GAP</t>
  </si>
  <si>
    <t>DOG ROCKS_2795</t>
  </si>
  <si>
    <t>DOG ROCKS</t>
  </si>
  <si>
    <t>DOLANS BAY_2229</t>
  </si>
  <si>
    <t>DOLANS BAY</t>
  </si>
  <si>
    <t>DOLLS POINT_2219</t>
  </si>
  <si>
    <t>DOLLS POINT</t>
  </si>
  <si>
    <t>DOLLYS FLAT_2429</t>
  </si>
  <si>
    <t>DOLLYS FLAT</t>
  </si>
  <si>
    <t>DOLPHIN POINT_2539</t>
  </si>
  <si>
    <t>DOLPHIN POINT</t>
  </si>
  <si>
    <t>DOMBARTON_2530</t>
  </si>
  <si>
    <t>DOMBARTON</t>
  </si>
  <si>
    <t>DOMINICKS BIGHT_2775</t>
  </si>
  <si>
    <t>DOMINICKS BIGHT</t>
  </si>
  <si>
    <t>DONALD CREEK_2350</t>
  </si>
  <si>
    <t>DONALD CREEK</t>
  </si>
  <si>
    <t>DONDINGALONG_2440</t>
  </si>
  <si>
    <t>DONDINGALONG</t>
  </si>
  <si>
    <t>DONNELLYVILLE_2447</t>
  </si>
  <si>
    <t>DONNELLYVILLE</t>
  </si>
  <si>
    <t>DOON DOON_2484</t>
  </si>
  <si>
    <t>DOON DOON</t>
  </si>
  <si>
    <t>DOONBAH_2473</t>
  </si>
  <si>
    <t>DOONBAH</t>
  </si>
  <si>
    <t>DOONSIDE_2767</t>
  </si>
  <si>
    <t>DOONSIDE</t>
  </si>
  <si>
    <t>DOORALONG_2259</t>
  </si>
  <si>
    <t>DOORALONG</t>
  </si>
  <si>
    <t>DORA CREEK_2264</t>
  </si>
  <si>
    <t>DORA CREEK</t>
  </si>
  <si>
    <t>DORA DORA_2644</t>
  </si>
  <si>
    <t>DORA DORA</t>
  </si>
  <si>
    <t>DORIBANK FLAT_2324</t>
  </si>
  <si>
    <t>DORIBANK FLAT</t>
  </si>
  <si>
    <t>DORRIGO MOUNTAIN_2453</t>
  </si>
  <si>
    <t>DORRIGO MOUNTAIN</t>
  </si>
  <si>
    <t>DORRIGO_2453</t>
  </si>
  <si>
    <t>DORRIGO</t>
  </si>
  <si>
    <t>DORROUGHBY_2480</t>
  </si>
  <si>
    <t>DORROUGHBY</t>
  </si>
  <si>
    <t>DOUBLE BAY_2028</t>
  </si>
  <si>
    <t>DOUBLE BAY</t>
  </si>
  <si>
    <t>DOUBLE WHARF_2324</t>
  </si>
  <si>
    <t>DOUBLE WHARF</t>
  </si>
  <si>
    <t>DOUBTFUL CREEK_2470</t>
  </si>
  <si>
    <t>DOUBTFUL CREEK</t>
  </si>
  <si>
    <t>DOUGLAS PARK_2569</t>
  </si>
  <si>
    <t>DOUGLAS PARK</t>
  </si>
  <si>
    <t>DOVER HEIGHTS_2030</t>
  </si>
  <si>
    <t>DOVER HEIGHTS</t>
  </si>
  <si>
    <t>DOWNFALL_2652</t>
  </si>
  <si>
    <t>DOWNFALL</t>
  </si>
  <si>
    <t>DOWNSIDE_2650</t>
  </si>
  <si>
    <t>DOWNSIDE</t>
  </si>
  <si>
    <t>DOYALSON NORTH_2262</t>
  </si>
  <si>
    <t>DOYALSON NORTH</t>
  </si>
  <si>
    <t>DOYALSON_2262</t>
  </si>
  <si>
    <t>DOYALSON</t>
  </si>
  <si>
    <t>DOYLE CLEARING_2330</t>
  </si>
  <si>
    <t>DOYLE CLEARING</t>
  </si>
  <si>
    <t>DOYLES CREEK_2330</t>
  </si>
  <si>
    <t>DOYLES CREEK</t>
  </si>
  <si>
    <t>DOYLES RIVER_2446</t>
  </si>
  <si>
    <t>DOYLES RIVER</t>
  </si>
  <si>
    <t>DOYLES SIDING_2409</t>
  </si>
  <si>
    <t>DOYLES SIDING</t>
  </si>
  <si>
    <t>DRAKE VILLAGE_2469</t>
  </si>
  <si>
    <t>DRAKE VILLAGE</t>
  </si>
  <si>
    <t>DRAKE_2469</t>
  </si>
  <si>
    <t>DRAKE</t>
  </si>
  <si>
    <t>DRIFTWAY_2810</t>
  </si>
  <si>
    <t>DRIFTWAY</t>
  </si>
  <si>
    <t>DRILDOOL_2386</t>
  </si>
  <si>
    <t>DRILDOOL</t>
  </si>
  <si>
    <t>DRIPSTONE_2820</t>
  </si>
  <si>
    <t>DRIPSTONE</t>
  </si>
  <si>
    <t>DRISCOLLS FLAT_2787</t>
  </si>
  <si>
    <t>DRISCOLLS FLAT</t>
  </si>
  <si>
    <t>DRUMMOYNE_1470</t>
  </si>
  <si>
    <t>DRUMMOYNE</t>
  </si>
  <si>
    <t>DRUMMOYNE_2047</t>
  </si>
  <si>
    <t>DRY CREEK_2337</t>
  </si>
  <si>
    <t>DRY CREEK</t>
  </si>
  <si>
    <t>DRY PLAIN_2630</t>
  </si>
  <si>
    <t>DRY PLAIN</t>
  </si>
  <si>
    <t>DUBBO WEST_2830</t>
  </si>
  <si>
    <t>DUBBO WEST</t>
  </si>
  <si>
    <t>DUBBO_2830</t>
  </si>
  <si>
    <t>DUBBO</t>
  </si>
  <si>
    <t>DUCK CREEK_2469</t>
  </si>
  <si>
    <t>DUCK CREEK</t>
  </si>
  <si>
    <t>DUCKENFIELD_2321</t>
  </si>
  <si>
    <t>DUCKENFIELD</t>
  </si>
  <si>
    <t>DUCKMALOI_2787</t>
  </si>
  <si>
    <t>DUCKMALOI</t>
  </si>
  <si>
    <t>DUD CORNER_2840</t>
  </si>
  <si>
    <t>DUD CORNER</t>
  </si>
  <si>
    <t>DUDAUMAN_2590</t>
  </si>
  <si>
    <t>DUDAUMAN</t>
  </si>
  <si>
    <t>DUDLEY_2290</t>
  </si>
  <si>
    <t>DUDLEY</t>
  </si>
  <si>
    <t>DUFFYS FOREST_2084</t>
  </si>
  <si>
    <t>DUFFYS FOREST</t>
  </si>
  <si>
    <t>DULGUIGAN_2484</t>
  </si>
  <si>
    <t>DULGUIGAN</t>
  </si>
  <si>
    <t>DULWICH HILL_2203</t>
  </si>
  <si>
    <t>DULWICH HILL</t>
  </si>
  <si>
    <t>DUM DUM_2484</t>
  </si>
  <si>
    <t>DUM DUM</t>
  </si>
  <si>
    <t>DUMARESQ ISLAND_2430</t>
  </si>
  <si>
    <t>DUMARESQ ISLAND</t>
  </si>
  <si>
    <t>DUMARESQ VALLEY_2372</t>
  </si>
  <si>
    <t>DUMARESQ VALLEY</t>
  </si>
  <si>
    <t>DUMARESQ_2350</t>
  </si>
  <si>
    <t>DUMARESQ</t>
  </si>
  <si>
    <t>DUMBUDGERY_2460</t>
  </si>
  <si>
    <t>DUMBUDGERY</t>
  </si>
  <si>
    <t>DUNBIBLE_2484</t>
  </si>
  <si>
    <t>DUNBIBLE</t>
  </si>
  <si>
    <t>DUNBOGAN_2443</t>
  </si>
  <si>
    <t>DUNBOGAN</t>
  </si>
  <si>
    <t>DUNCANS CREEK_2340</t>
  </si>
  <si>
    <t>DUNCANS CREEK</t>
  </si>
  <si>
    <t>DUNDAS VALLEY_2117</t>
  </si>
  <si>
    <t>DUNDAS VALLEY</t>
  </si>
  <si>
    <t>DUNDAS_2117</t>
  </si>
  <si>
    <t>DUNDAS</t>
  </si>
  <si>
    <t>DUNDEE_2370</t>
  </si>
  <si>
    <t>DUNDEE</t>
  </si>
  <si>
    <t>DUNDURRABIN_2453</t>
  </si>
  <si>
    <t>DUNDURRABIN</t>
  </si>
  <si>
    <t>DUNEDOO_2844</t>
  </si>
  <si>
    <t>DUNEDOO</t>
  </si>
  <si>
    <t>DUNGALLA HEIGHTS_2787</t>
  </si>
  <si>
    <t>DUNGALLA HEIGHTS</t>
  </si>
  <si>
    <t>DUNGARUBBA_2480</t>
  </si>
  <si>
    <t>DUNGARUBBA</t>
  </si>
  <si>
    <t>DUNGAY_2484</t>
  </si>
  <si>
    <t>DUNGAY</t>
  </si>
  <si>
    <t>DUNGEREE_2849</t>
  </si>
  <si>
    <t>DUNGEREE</t>
  </si>
  <si>
    <t>DUNGOG_2420</t>
  </si>
  <si>
    <t>DUNGOG</t>
  </si>
  <si>
    <t>DUNGOWAN_2340</t>
  </si>
  <si>
    <t>DUNGOWAN</t>
  </si>
  <si>
    <t>DUNKELD_2795</t>
  </si>
  <si>
    <t>DUNKELD</t>
  </si>
  <si>
    <t>DUNKHELD_2795</t>
  </si>
  <si>
    <t>DUNKHELD</t>
  </si>
  <si>
    <t>DUNMORE_2529</t>
  </si>
  <si>
    <t>DUNMORE</t>
  </si>
  <si>
    <t>DUNMORE_2869</t>
  </si>
  <si>
    <t>DUNNS CREEK_2321</t>
  </si>
  <si>
    <t>DUNNS CREEK</t>
  </si>
  <si>
    <t>DUNOLLY_2330</t>
  </si>
  <si>
    <t>DUNOLLY</t>
  </si>
  <si>
    <t>DUNOON_2479</t>
  </si>
  <si>
    <t>DUNOON</t>
  </si>
  <si>
    <t>DUNOON_2480</t>
  </si>
  <si>
    <t>DUNS CREEK_2321</t>
  </si>
  <si>
    <t>DUNS CREEK</t>
  </si>
  <si>
    <t>DUNVILLE LOOP_2849</t>
  </si>
  <si>
    <t>DUNVILLE LOOP</t>
  </si>
  <si>
    <t>DURAL_2158</t>
  </si>
  <si>
    <t>DURAL</t>
  </si>
  <si>
    <t>DURAL_2330</t>
  </si>
  <si>
    <t>DURAMANA_2795</t>
  </si>
  <si>
    <t>DURAMANA</t>
  </si>
  <si>
    <t>DURANBAH_2487</t>
  </si>
  <si>
    <t>DURANBAH</t>
  </si>
  <si>
    <t>DURI_2344</t>
  </si>
  <si>
    <t>DURI</t>
  </si>
  <si>
    <t>DUROBY_2486</t>
  </si>
  <si>
    <t>DUROBY</t>
  </si>
  <si>
    <t>DURRAN DURRA_2622</t>
  </si>
  <si>
    <t>DURRAN DURRA</t>
  </si>
  <si>
    <t>DURRAS LAKE_2536</t>
  </si>
  <si>
    <t>DURRAS LAKE</t>
  </si>
  <si>
    <t>DURRAS NORTH_2536</t>
  </si>
  <si>
    <t>DURRAS NORTH</t>
  </si>
  <si>
    <t>DURRAS_2536</t>
  </si>
  <si>
    <t>DURRAS</t>
  </si>
  <si>
    <t>DURREN DURREN_2259</t>
  </si>
  <si>
    <t>DURREN DURREN</t>
  </si>
  <si>
    <t>DURRIDGERE_2850</t>
  </si>
  <si>
    <t>DURRIDGERE</t>
  </si>
  <si>
    <t>DURRUMBUL_2482</t>
  </si>
  <si>
    <t>DURRUMBUL</t>
  </si>
  <si>
    <t>DUSODIE_2420</t>
  </si>
  <si>
    <t>DUSODIE</t>
  </si>
  <si>
    <t>DUVAL_2350</t>
  </si>
  <si>
    <t>DUVAL</t>
  </si>
  <si>
    <t>DYERS CROSSING_2429</t>
  </si>
  <si>
    <t>DYERS CROSSING</t>
  </si>
  <si>
    <t>DYRAABA ARM_2469</t>
  </si>
  <si>
    <t>DYRAABA ARM</t>
  </si>
  <si>
    <t>DYRAABA CENTRAL_2470</t>
  </si>
  <si>
    <t>DYRAABA CENTRAL</t>
  </si>
  <si>
    <t>DYRAABA CREEK_2469</t>
  </si>
  <si>
    <t>DYRAABA CREEK</t>
  </si>
  <si>
    <t>DYRAABA_2470</t>
  </si>
  <si>
    <t>DYRAABA</t>
  </si>
  <si>
    <t>DYRRING_2330</t>
  </si>
  <si>
    <t>DYRRING</t>
  </si>
  <si>
    <t>EAGLE VALE_2558</t>
  </si>
  <si>
    <t>EAGLE VALE</t>
  </si>
  <si>
    <t>EAGLE VALE_2566</t>
  </si>
  <si>
    <t>EAGLETON_2324</t>
  </si>
  <si>
    <t>EAGLETON</t>
  </si>
  <si>
    <t>EARLWOOD_2206</t>
  </si>
  <si>
    <t>EARLWOOD</t>
  </si>
  <si>
    <t>EAST ALBURY_2640</t>
  </si>
  <si>
    <t>EAST ALBURY</t>
  </si>
  <si>
    <t>EAST BALLINA_2478</t>
  </si>
  <si>
    <t>EAST BALLINA</t>
  </si>
  <si>
    <t>EAST BRANXTON_2335</t>
  </si>
  <si>
    <t>EAST BRANXTON</t>
  </si>
  <si>
    <t>EAST BRISBANE_4169</t>
  </si>
  <si>
    <t>EAST BRISBANE</t>
  </si>
  <si>
    <t>QLD</t>
  </si>
  <si>
    <t>EAST CORAKI_2471</t>
  </si>
  <si>
    <t>EAST CORAKI</t>
  </si>
  <si>
    <t>EAST CORRIMAL_2518</t>
  </si>
  <si>
    <t>EAST CORRIMAL</t>
  </si>
  <si>
    <t>EAST GOSFORD_2250</t>
  </si>
  <si>
    <t>EAST GOSFORD</t>
  </si>
  <si>
    <t>EAST GRESFORD_2311</t>
  </si>
  <si>
    <t>EAST GRESFORD</t>
  </si>
  <si>
    <t>EAST GRIFFITH_2680</t>
  </si>
  <si>
    <t>EAST GRIFFITH</t>
  </si>
  <si>
    <t>EAST HILLS_2213</t>
  </si>
  <si>
    <t>EAST HILLS</t>
  </si>
  <si>
    <t>EAST JINDABYNE_2627</t>
  </si>
  <si>
    <t>EAST JINDABYNE</t>
  </si>
  <si>
    <t>EAST KANGALOON_2576</t>
  </si>
  <si>
    <t>EAST KANGALOON</t>
  </si>
  <si>
    <t>EAST KEMPSEY_2440</t>
  </si>
  <si>
    <t>EAST KEMPSEY</t>
  </si>
  <si>
    <t>EAST KILLARA_2071</t>
  </si>
  <si>
    <t>EAST KILLARA</t>
  </si>
  <si>
    <t>EAST KURRAJONG_2758</t>
  </si>
  <si>
    <t>EAST KURRAJONG</t>
  </si>
  <si>
    <t>EAST LINDFIELD_2070</t>
  </si>
  <si>
    <t>EAST LINDFIELD</t>
  </si>
  <si>
    <t>EAST LISMORE_2480</t>
  </si>
  <si>
    <t>EAST LISMORE</t>
  </si>
  <si>
    <t>EAST LYNNE_2536</t>
  </si>
  <si>
    <t>EAST LYNNE</t>
  </si>
  <si>
    <t>EAST MAITLAND_2323</t>
  </si>
  <si>
    <t>EAST MAITLAND</t>
  </si>
  <si>
    <t>EAST RYDE_2113</t>
  </si>
  <si>
    <t>EAST RYDE</t>
  </si>
  <si>
    <t>EAST SEAHAM_2324</t>
  </si>
  <si>
    <t>EAST SEAHAM</t>
  </si>
  <si>
    <t>EAST TAMWORTH_2340</t>
  </si>
  <si>
    <t>EAST TAMWORTH</t>
  </si>
  <si>
    <t>EAST WAGGA WAGGA_2650</t>
  </si>
  <si>
    <t>EAST WAGGA WAGGA</t>
  </si>
  <si>
    <t>EAST WARDELL_2477</t>
  </si>
  <si>
    <t>EAST WARDELL</t>
  </si>
  <si>
    <t>EASTBOURNE_2628</t>
  </si>
  <si>
    <t>EASTBOURNE</t>
  </si>
  <si>
    <t>EASTERN CREEK_2766</t>
  </si>
  <si>
    <t>EASTERN CREEK</t>
  </si>
  <si>
    <t>EASTGARDENS_2036</t>
  </si>
  <si>
    <t>EASTGARDENS</t>
  </si>
  <si>
    <t>EASTGROVE_2580</t>
  </si>
  <si>
    <t>EASTGROVE</t>
  </si>
  <si>
    <t>EASTLAKES_2018</t>
  </si>
  <si>
    <t>EASTLAKES</t>
  </si>
  <si>
    <t>EASTWOOD_2122</t>
  </si>
  <si>
    <t>EASTWOOD</t>
  </si>
  <si>
    <t>EATONSVILLE_2460</t>
  </si>
  <si>
    <t>EATONSVILLE</t>
  </si>
  <si>
    <t>EBENEZER_2756</t>
  </si>
  <si>
    <t>EBENEZER</t>
  </si>
  <si>
    <t>EBOR_2350</t>
  </si>
  <si>
    <t>EBOR</t>
  </si>
  <si>
    <t>EBOR_2453</t>
  </si>
  <si>
    <t>ECCLESTON_2311</t>
  </si>
  <si>
    <t>ECCLESTON</t>
  </si>
  <si>
    <t>EDDERTON_2333</t>
  </si>
  <si>
    <t>EDDERTON</t>
  </si>
  <si>
    <t>EDEN CREEK_2474</t>
  </si>
  <si>
    <t>EDEN CREEK</t>
  </si>
  <si>
    <t>EDEN_2551</t>
  </si>
  <si>
    <t>EDEN</t>
  </si>
  <si>
    <t>EDENSOR PARK_2176</t>
  </si>
  <si>
    <t>EDENSOR PARK</t>
  </si>
  <si>
    <t>EDENVILLE_2474</t>
  </si>
  <si>
    <t>EDENVILLE</t>
  </si>
  <si>
    <t>EDGECLIFF_2027</t>
  </si>
  <si>
    <t>EDGECLIFF</t>
  </si>
  <si>
    <t>EDGEROI_2390</t>
  </si>
  <si>
    <t>EDGEROI</t>
  </si>
  <si>
    <t>EDGEROI_2397</t>
  </si>
  <si>
    <t>EDGEWOOD_2536</t>
  </si>
  <si>
    <t>EDGEWOOD</t>
  </si>
  <si>
    <t>EDGEWORTH_2285</t>
  </si>
  <si>
    <t>EDGEWORTH</t>
  </si>
  <si>
    <t>EDITH_2787</t>
  </si>
  <si>
    <t>EDITH</t>
  </si>
  <si>
    <t>EDMONDSON PARK_2170</t>
  </si>
  <si>
    <t>EDMONDSON PARK</t>
  </si>
  <si>
    <t>EDMONDSON PARK_2174</t>
  </si>
  <si>
    <t>EDROM_2551</t>
  </si>
  <si>
    <t>EDROM</t>
  </si>
  <si>
    <t>EDWARDSTOWN_2729</t>
  </si>
  <si>
    <t>EDWARDSTOWN</t>
  </si>
  <si>
    <t>EENAWEENA_2824</t>
  </si>
  <si>
    <t>EENAWEENA</t>
  </si>
  <si>
    <t>EGLINFORD_2325</t>
  </si>
  <si>
    <t>EGLINFORD</t>
  </si>
  <si>
    <t>EGLINTON_2795</t>
  </si>
  <si>
    <t>EGLINTON</t>
  </si>
  <si>
    <t>EIGHTEEN MILE_2460</t>
  </si>
  <si>
    <t>EIGHTEEN MILE</t>
  </si>
  <si>
    <t>ELANDS_2429</t>
  </si>
  <si>
    <t>ELANDS</t>
  </si>
  <si>
    <t>ELANORA HEIGHTS_2101</t>
  </si>
  <si>
    <t>ELANORA HEIGHTS</t>
  </si>
  <si>
    <t>ELCOMBE_2404</t>
  </si>
  <si>
    <t>ELCOMBE</t>
  </si>
  <si>
    <t>ELDERSLIE_2335</t>
  </si>
  <si>
    <t>ELDERSLIE</t>
  </si>
  <si>
    <t>ELDERSLIE_2570</t>
  </si>
  <si>
    <t>ELEEBANA_2282</t>
  </si>
  <si>
    <t>ELEEBANA</t>
  </si>
  <si>
    <t>ELERMORE VALE_2287</t>
  </si>
  <si>
    <t>ELERMORE VALE</t>
  </si>
  <si>
    <t>ELIZABETH BAY_2011</t>
  </si>
  <si>
    <t>ELIZABETH BAY</t>
  </si>
  <si>
    <t>ELIZABETH BEACH_2428</t>
  </si>
  <si>
    <t>ELIZABETH BEACH</t>
  </si>
  <si>
    <t>ELIZABETH HILLS_2171</t>
  </si>
  <si>
    <t>ELIZABETH HILLS</t>
  </si>
  <si>
    <t>ELLALONG_2325</t>
  </si>
  <si>
    <t>ELLALONG</t>
  </si>
  <si>
    <t>ELLAND_2460</t>
  </si>
  <si>
    <t>ELLAND</t>
  </si>
  <si>
    <t>ELLANGOWAN_2470</t>
  </si>
  <si>
    <t>ELLANGOWAN</t>
  </si>
  <si>
    <t>ELLENBOROUGH_2446</t>
  </si>
  <si>
    <t>ELLENBOROUGH</t>
  </si>
  <si>
    <t>ELLERSLIE DIP_2729</t>
  </si>
  <si>
    <t>ELLERSLIE DIP</t>
  </si>
  <si>
    <t>ELLERSLIE_2648</t>
  </si>
  <si>
    <t>ELLERSLIE</t>
  </si>
  <si>
    <t>ELLERSLIE_2729</t>
  </si>
  <si>
    <t>ELLERSTON_2337</t>
  </si>
  <si>
    <t>ELLERSTON</t>
  </si>
  <si>
    <t>ELLIMO_2681</t>
  </si>
  <si>
    <t>ELLIMO</t>
  </si>
  <si>
    <t>ELLIS LANE_2570</t>
  </si>
  <si>
    <t>ELLIS LANE</t>
  </si>
  <si>
    <t>ELONG ELONG_2831</t>
  </si>
  <si>
    <t>ELONG ELONG</t>
  </si>
  <si>
    <t>ELRINGTON_2325</t>
  </si>
  <si>
    <t>ELRINGTON</t>
  </si>
  <si>
    <t>ELSMORE_2360</t>
  </si>
  <si>
    <t>ELSMORE</t>
  </si>
  <si>
    <t>ELTHAM_2480</t>
  </si>
  <si>
    <t>ELTHAM</t>
  </si>
  <si>
    <t>ELVINA BAY_2105</t>
  </si>
  <si>
    <t>ELVINA BAY</t>
  </si>
  <si>
    <t>EMERALD BEACH_2456</t>
  </si>
  <si>
    <t>EMERALD BEACH</t>
  </si>
  <si>
    <t>EMERALD HILL_2380</t>
  </si>
  <si>
    <t>EMERALD HILL</t>
  </si>
  <si>
    <t>EMERTON_2770</t>
  </si>
  <si>
    <t>EMERTON</t>
  </si>
  <si>
    <t>EMMAVILLE GOLDFIELDS_2370</t>
  </si>
  <si>
    <t>EMMAVILLE GOLDFIELDS</t>
  </si>
  <si>
    <t>EMMAVILLE_2371</t>
  </si>
  <si>
    <t>EMMAVILLE</t>
  </si>
  <si>
    <t>EMMDALE_2836</t>
  </si>
  <si>
    <t>EMMDALE</t>
  </si>
  <si>
    <t>EMMETTS FLAT_2575</t>
  </si>
  <si>
    <t>EMMETTS FLAT</t>
  </si>
  <si>
    <t>EMPIRE BAY_2257</t>
  </si>
  <si>
    <t>EMPIRE BAY</t>
  </si>
  <si>
    <t>EMPIRE VALE_2478</t>
  </si>
  <si>
    <t>EMPIRE VALE</t>
  </si>
  <si>
    <t>EMU HEIGHTS_2750</t>
  </si>
  <si>
    <t>EMU HEIGHTS</t>
  </si>
  <si>
    <t>EMU PLAINS_2750</t>
  </si>
  <si>
    <t>EMU PLAINS</t>
  </si>
  <si>
    <t>EMU SWAMP_2800</t>
  </si>
  <si>
    <t>EMU SWAMP</t>
  </si>
  <si>
    <t>ENDRICK_2622</t>
  </si>
  <si>
    <t>ENDRICK</t>
  </si>
  <si>
    <t>ENFIELD_2136</t>
  </si>
  <si>
    <t>ENFIELD</t>
  </si>
  <si>
    <t>ENGADINE_2233</t>
  </si>
  <si>
    <t>ENGADINE</t>
  </si>
  <si>
    <t>ENGLORIE PARK_2560</t>
  </si>
  <si>
    <t>ENGLORIE PARK</t>
  </si>
  <si>
    <t>ENMORE_2042</t>
  </si>
  <si>
    <t>ENMORE</t>
  </si>
  <si>
    <t>ENMORE_2350</t>
  </si>
  <si>
    <t>ENNGONIA_2840</t>
  </si>
  <si>
    <t>ENNGONIA</t>
  </si>
  <si>
    <t>ENVIRONA_2620</t>
  </si>
  <si>
    <t>ENVIRONA</t>
  </si>
  <si>
    <t>EPPING_2121</t>
  </si>
  <si>
    <t>EPPING</t>
  </si>
  <si>
    <t>ERARING_2264</t>
  </si>
  <si>
    <t>ERARING</t>
  </si>
  <si>
    <t>EREMERANG_2877</t>
  </si>
  <si>
    <t>EREMERANG</t>
  </si>
  <si>
    <t>ERIBUNG_2875</t>
  </si>
  <si>
    <t>ERIBUNG</t>
  </si>
  <si>
    <t>ERIGOLIA_2669</t>
  </si>
  <si>
    <t>ERIGOLIA</t>
  </si>
  <si>
    <t>ERIN VALE_2663</t>
  </si>
  <si>
    <t>ERIN VALE</t>
  </si>
  <si>
    <t>ERINA EAST_2260</t>
  </si>
  <si>
    <t>ERINA EAST</t>
  </si>
  <si>
    <t>ERINA HEIGHTS_2250</t>
  </si>
  <si>
    <t>ERINA HEIGHTS</t>
  </si>
  <si>
    <t>ERINA HEIGHTS_2260</t>
  </si>
  <si>
    <t>ERINA_2250</t>
  </si>
  <si>
    <t>ERINA</t>
  </si>
  <si>
    <t>ERMINGTON_2115</t>
  </si>
  <si>
    <t>ERMINGTON</t>
  </si>
  <si>
    <t>EROWAL BAY_2540</t>
  </si>
  <si>
    <t>EROWAL BAY</t>
  </si>
  <si>
    <t>ERROWANBANG_2791</t>
  </si>
  <si>
    <t>ERROWANBANG</t>
  </si>
  <si>
    <t>ERSKINE PARK_2759</t>
  </si>
  <si>
    <t>ERSKINE PARK</t>
  </si>
  <si>
    <t>ERSKINEVILLE_2043</t>
  </si>
  <si>
    <t>ERSKINEVILLE</t>
  </si>
  <si>
    <t>ERUDGERE_2850</t>
  </si>
  <si>
    <t>ERUDGERE</t>
  </si>
  <si>
    <t>ESCHOL PARK_2558</t>
  </si>
  <si>
    <t>ESCHOL PARK</t>
  </si>
  <si>
    <t>ESCHOL PARK_2560</t>
  </si>
  <si>
    <t>ESCHOL_2830</t>
  </si>
  <si>
    <t>ESCHOL</t>
  </si>
  <si>
    <t>ESK_2472</t>
  </si>
  <si>
    <t>ESK</t>
  </si>
  <si>
    <t>ESSINGTON PARK_2787</t>
  </si>
  <si>
    <t>ESSINGTON PARK</t>
  </si>
  <si>
    <t>ESSINGTON_2787</t>
  </si>
  <si>
    <t>ESSINGTON</t>
  </si>
  <si>
    <t>ESTELLA WAGGA WAGGA_2650</t>
  </si>
  <si>
    <t>ESTELLA WAGGA WAGGA</t>
  </si>
  <si>
    <t>ESTELLA_2650</t>
  </si>
  <si>
    <t>ESTELLA</t>
  </si>
  <si>
    <t>ESTELVILLE_2285</t>
  </si>
  <si>
    <t>ESTELVILLE</t>
  </si>
  <si>
    <t>ETTALONG BEACH_2257</t>
  </si>
  <si>
    <t>ETTALONG BEACH</t>
  </si>
  <si>
    <t>ETTALONG_2257</t>
  </si>
  <si>
    <t>ETTALONG</t>
  </si>
  <si>
    <t>ETTAMOGAH_2640</t>
  </si>
  <si>
    <t>ETTAMOGAH</t>
  </si>
  <si>
    <t>ETTREMA_2540</t>
  </si>
  <si>
    <t>ETTREMA</t>
  </si>
  <si>
    <t>ETTRICK_2474</t>
  </si>
  <si>
    <t>ETTRICK</t>
  </si>
  <si>
    <t>EUABALONG WEST_2877</t>
  </si>
  <si>
    <t>EUABALONG WEST</t>
  </si>
  <si>
    <t>EUABALONG_2877</t>
  </si>
  <si>
    <t>EUABALONG</t>
  </si>
  <si>
    <t>EUBERTA_2650</t>
  </si>
  <si>
    <t>EUBERTA</t>
  </si>
  <si>
    <t>EUCHAREENA_2866</t>
  </si>
  <si>
    <t>EUCHAREENA</t>
  </si>
  <si>
    <t>EUCUMBENE_2628</t>
  </si>
  <si>
    <t>EUCUMBENE</t>
  </si>
  <si>
    <t>EUGOWRA_2806</t>
  </si>
  <si>
    <t>EUGOWRA</t>
  </si>
  <si>
    <t>EULAH CREEK_2390</t>
  </si>
  <si>
    <t>EULAH CREEK</t>
  </si>
  <si>
    <t>EULIMORE_2806</t>
  </si>
  <si>
    <t>EULIMORE</t>
  </si>
  <si>
    <t>EUMERELLA_2666</t>
  </si>
  <si>
    <t>EUMERELLA</t>
  </si>
  <si>
    <t>EUMUNGERIE_2831</t>
  </si>
  <si>
    <t>EUMUNGERIE</t>
  </si>
  <si>
    <t>EUNANOREENYA_2650</t>
  </si>
  <si>
    <t>EUNANOREENYA</t>
  </si>
  <si>
    <t>EUNGAI CREEK_2441</t>
  </si>
  <si>
    <t>EUNGAI CREEK</t>
  </si>
  <si>
    <t>EUNGAI RAIL_2441</t>
  </si>
  <si>
    <t>EUNGAI RAIL</t>
  </si>
  <si>
    <t>EUNGELLA_2484</t>
  </si>
  <si>
    <t>EUNGELLA</t>
  </si>
  <si>
    <t>EUNONYHAREENYHA_2650</t>
  </si>
  <si>
    <t>EUNONYHAREENYHA</t>
  </si>
  <si>
    <t>EURATHA_2669</t>
  </si>
  <si>
    <t>EURATHA</t>
  </si>
  <si>
    <t>EUREKA_2480</t>
  </si>
  <si>
    <t>EUREKA</t>
  </si>
  <si>
    <t>EURIE EURIE_2832</t>
  </si>
  <si>
    <t>EURIE EURIE</t>
  </si>
  <si>
    <t>EURIMBLA_2867</t>
  </si>
  <si>
    <t>EURIMBLA</t>
  </si>
  <si>
    <t>EURIMBULA_2820</t>
  </si>
  <si>
    <t>EURIMBULA</t>
  </si>
  <si>
    <t>EURIOWIE_2880</t>
  </si>
  <si>
    <t>EURIOWIE</t>
  </si>
  <si>
    <t>EUROBODALLA_2545</t>
  </si>
  <si>
    <t>EUROBODALLA</t>
  </si>
  <si>
    <t>EUROKA CLEARING_2787</t>
  </si>
  <si>
    <t>EUROKA CLEARING</t>
  </si>
  <si>
    <t>EUROKA_2440</t>
  </si>
  <si>
    <t>EUROKA</t>
  </si>
  <si>
    <t>EUROKA_2785</t>
  </si>
  <si>
    <t>EUROLEY_2700</t>
  </si>
  <si>
    <t>EUROLEY</t>
  </si>
  <si>
    <t>EURONGILLY_2650</t>
  </si>
  <si>
    <t>EURONGILLY</t>
  </si>
  <si>
    <t>EURONGILLY_2663</t>
  </si>
  <si>
    <t>EURUNDEREE_2850</t>
  </si>
  <si>
    <t>EURUNDEREE</t>
  </si>
  <si>
    <t>EUSTON_2737</t>
  </si>
  <si>
    <t>EUSTON</t>
  </si>
  <si>
    <t>EVANS HEAD_2473</t>
  </si>
  <si>
    <t>EVANS HEAD</t>
  </si>
  <si>
    <t>EVANS PLAINS_2795</t>
  </si>
  <si>
    <t>EVANS PLAINS</t>
  </si>
  <si>
    <t>EVELEIGH_2015</t>
  </si>
  <si>
    <t>EVELEIGH</t>
  </si>
  <si>
    <t>EVIRON_2484</t>
  </si>
  <si>
    <t>EVIRON</t>
  </si>
  <si>
    <t>EWINGAR_2469</t>
  </si>
  <si>
    <t>EWINGAR</t>
  </si>
  <si>
    <t>EWINGSDALE_2481</t>
  </si>
  <si>
    <t>EWINGSDALE</t>
  </si>
  <si>
    <t>EXETER_2579</t>
  </si>
  <si>
    <t>EXETER</t>
  </si>
  <si>
    <t>FAILFORD_2430</t>
  </si>
  <si>
    <t>FAILFORD</t>
  </si>
  <si>
    <t>FAIRFIELD EAST_2165</t>
  </si>
  <si>
    <t>FAIRFIELD EAST</t>
  </si>
  <si>
    <t>FAIRFIELD HEIGHTS_2165</t>
  </si>
  <si>
    <t>FAIRFIELD HEIGHTS</t>
  </si>
  <si>
    <t>FAIRFIELD WEST_2165</t>
  </si>
  <si>
    <t>FAIRFIELD WEST</t>
  </si>
  <si>
    <t>FAIRFIELD_2165</t>
  </si>
  <si>
    <t>FAIRFIELD</t>
  </si>
  <si>
    <t>FAIRFIELD_2176</t>
  </si>
  <si>
    <t>FAIRHOLME_2871</t>
  </si>
  <si>
    <t>FAIRHOLME</t>
  </si>
  <si>
    <t>FAIRLIGHT_2093</t>
  </si>
  <si>
    <t>FAIRLIGHT</t>
  </si>
  <si>
    <t>FAIRLIGHT_2094</t>
  </si>
  <si>
    <t>FAIRY HILL_2470</t>
  </si>
  <si>
    <t>FAIRY HILL</t>
  </si>
  <si>
    <t>FAIRY MEADOW_2519</t>
  </si>
  <si>
    <t>FAIRY MEADOW</t>
  </si>
  <si>
    <t>FAITHFULL_2700</t>
  </si>
  <si>
    <t>FAITHFULL</t>
  </si>
  <si>
    <t>FALBROOK_2330</t>
  </si>
  <si>
    <t>FALBROOK</t>
  </si>
  <si>
    <t>FALCONER_2365</t>
  </si>
  <si>
    <t>FALCONER</t>
  </si>
  <si>
    <t>FALLS CREEK_2540</t>
  </si>
  <si>
    <t>FALLS CREEK</t>
  </si>
  <si>
    <t>FAR MEADOW_2535</t>
  </si>
  <si>
    <t>FAR MEADOW</t>
  </si>
  <si>
    <t>FARGUNYAH_2656</t>
  </si>
  <si>
    <t>FARGUNYAH</t>
  </si>
  <si>
    <t>FARLEY_2320</t>
  </si>
  <si>
    <t>FARLEY</t>
  </si>
  <si>
    <t>FARMBOROUGH HEIGHTS_2526</t>
  </si>
  <si>
    <t>FARMBOROUGH HEIGHTS</t>
  </si>
  <si>
    <t>FARNHAM_2820</t>
  </si>
  <si>
    <t>FARNHAM</t>
  </si>
  <si>
    <t>FARQUNYAH_2656</t>
  </si>
  <si>
    <t>FARQUNYAH</t>
  </si>
  <si>
    <t>FARRANTS HILL_2484</t>
  </si>
  <si>
    <t>FARRANTS HILL</t>
  </si>
  <si>
    <t>FARRENDALE_2821</t>
  </si>
  <si>
    <t>FARRENDALE</t>
  </si>
  <si>
    <t>FARRINGDON_2622</t>
  </si>
  <si>
    <t>FARRINGDON</t>
  </si>
  <si>
    <t>FASSIFERN_2283</t>
  </si>
  <si>
    <t>FASSIFERN</t>
  </si>
  <si>
    <t>FAULCONBRIDGE_2776</t>
  </si>
  <si>
    <t>FAULCONBRIDGE</t>
  </si>
  <si>
    <t>FAULKLAND_2422</t>
  </si>
  <si>
    <t>FAULKLAND</t>
  </si>
  <si>
    <t>FAWCETTS PLAIN_2474</t>
  </si>
  <si>
    <t>FAWCETTS PLAIN</t>
  </si>
  <si>
    <t>FEDERAL_2480</t>
  </si>
  <si>
    <t>FEDERAL</t>
  </si>
  <si>
    <t>FENNELL BAY_2283</t>
  </si>
  <si>
    <t>FENNELL BAY</t>
  </si>
  <si>
    <t>FERN BAY_2295</t>
  </si>
  <si>
    <t>FERN BAY</t>
  </si>
  <si>
    <t>FERN GULLY_2330</t>
  </si>
  <si>
    <t>FERN GULLY</t>
  </si>
  <si>
    <t>FERNANCES_2775</t>
  </si>
  <si>
    <t>FERNANCES</t>
  </si>
  <si>
    <t>FERNBANK CREEK_2444</t>
  </si>
  <si>
    <t>FERNBANK CREEK</t>
  </si>
  <si>
    <t>FERNBROOK_2453</t>
  </si>
  <si>
    <t>FERNBROOK</t>
  </si>
  <si>
    <t>FERNHILL_2519</t>
  </si>
  <si>
    <t>FERNHILL</t>
  </si>
  <si>
    <t>FERNLEIGH_2479</t>
  </si>
  <si>
    <t>FERNLEIGH</t>
  </si>
  <si>
    <t>FERNMOUNT_2454</t>
  </si>
  <si>
    <t>FERNMOUNT</t>
  </si>
  <si>
    <t>FERNSIDE_2480</t>
  </si>
  <si>
    <t>FERNSIDE</t>
  </si>
  <si>
    <t>FERNVALE_2484</t>
  </si>
  <si>
    <t>FERNVALE</t>
  </si>
  <si>
    <t>FERODALE_2318</t>
  </si>
  <si>
    <t>FERODALE</t>
  </si>
  <si>
    <t>FIDDLERS FLAT_2795</t>
  </si>
  <si>
    <t>FIDDLERS FLAT</t>
  </si>
  <si>
    <t>FIDDLETOWN_2159</t>
  </si>
  <si>
    <t>FIDDLETOWN</t>
  </si>
  <si>
    <t>FIELDERS HILL_2372</t>
  </si>
  <si>
    <t>FIELDERS HILL</t>
  </si>
  <si>
    <t>FIFIELD_2875</t>
  </si>
  <si>
    <t>FIFIELD</t>
  </si>
  <si>
    <t>FIG TREE_2525</t>
  </si>
  <si>
    <t>FIG TREE</t>
  </si>
  <si>
    <t>FIG TREE_2866</t>
  </si>
  <si>
    <t>FIGTREE_2525</t>
  </si>
  <si>
    <t>FIGTREE</t>
  </si>
  <si>
    <t>FINDON CREEK_2474</t>
  </si>
  <si>
    <t>FINDON CREEK</t>
  </si>
  <si>
    <t>FINE FLOWER_2460</t>
  </si>
  <si>
    <t>FINE FLOWER</t>
  </si>
  <si>
    <t>FINGAL BAY_2315</t>
  </si>
  <si>
    <t>FINGAL BAY</t>
  </si>
  <si>
    <t>FINGAL HEAD_2487</t>
  </si>
  <si>
    <t>FINGAL HEAD</t>
  </si>
  <si>
    <t>FINGAL_2487</t>
  </si>
  <si>
    <t>FINGAL</t>
  </si>
  <si>
    <t>FINGER POST_2820</t>
  </si>
  <si>
    <t>FINGER POST</t>
  </si>
  <si>
    <t>FINLEY_2713</t>
  </si>
  <si>
    <t>FINLEY</t>
  </si>
  <si>
    <t>FINNS CROSSING_2820</t>
  </si>
  <si>
    <t>FINNS CROSSING</t>
  </si>
  <si>
    <t>FIREFLY_2429</t>
  </si>
  <si>
    <t>FIREFLY</t>
  </si>
  <si>
    <t>FIRGROVE_2830</t>
  </si>
  <si>
    <t>FIRGROVE</t>
  </si>
  <si>
    <t>FIRST MOONBI_2353</t>
  </si>
  <si>
    <t>FIRST MOONBI</t>
  </si>
  <si>
    <t>FISHERMANS BAY_2316</t>
  </si>
  <si>
    <t>FISHERMANS BAY</t>
  </si>
  <si>
    <t>FISHERMANS PARADISE_2539</t>
  </si>
  <si>
    <t>FISHERMANS PARADISE</t>
  </si>
  <si>
    <t>FISHERMANS REACH_2441</t>
  </si>
  <si>
    <t>FISHERMANS REACH</t>
  </si>
  <si>
    <t>FISHERS HILL_2421</t>
  </si>
  <si>
    <t>FISHERS HILL</t>
  </si>
  <si>
    <t>FISHING POINT_2283</t>
  </si>
  <si>
    <t>FISHING POINT</t>
  </si>
  <si>
    <t>FITZGERALDS MOUNT_2799</t>
  </si>
  <si>
    <t>FITZGERALDS MOUNT</t>
  </si>
  <si>
    <t>FITZGERALDS VALLEY_2795</t>
  </si>
  <si>
    <t>FITZGERALDS VALLEY</t>
  </si>
  <si>
    <t>FITZROY FALLS_2577</t>
  </si>
  <si>
    <t>FITZROY FALLS</t>
  </si>
  <si>
    <t>FIVE DAY CREEK_2440</t>
  </si>
  <si>
    <t>FIVE DAY CREEK</t>
  </si>
  <si>
    <t>FIVE DOCK_2046</t>
  </si>
  <si>
    <t>FIVE DOCK</t>
  </si>
  <si>
    <t>FIVE MILE POINT_2832</t>
  </si>
  <si>
    <t>FIVE MILE POINT</t>
  </si>
  <si>
    <t>FIVE WAYS_2825</t>
  </si>
  <si>
    <t>FIVE WAYS</t>
  </si>
  <si>
    <t>FIVE WAYS_2873</t>
  </si>
  <si>
    <t>FIVEBOUGH_2705</t>
  </si>
  <si>
    <t>FIVEBOUGH</t>
  </si>
  <si>
    <t>FLAGGY CREEK CAMP_2402</t>
  </si>
  <si>
    <t>FLAGGY CREEK CAMP</t>
  </si>
  <si>
    <t>FLAGSTAFF CORNER_2840</t>
  </si>
  <si>
    <t>FLAGSTAFF CORNER</t>
  </si>
  <si>
    <t>FLAT ROCK_2538</t>
  </si>
  <si>
    <t>FLAT ROCK</t>
  </si>
  <si>
    <t>FLAT TOPS_2420</t>
  </si>
  <si>
    <t>FLAT TOPS</t>
  </si>
  <si>
    <t>FLETCHER FLAT_2540</t>
  </si>
  <si>
    <t>FLETCHER FLAT</t>
  </si>
  <si>
    <t>FLETCHER_2287</t>
  </si>
  <si>
    <t>FLETCHER</t>
  </si>
  <si>
    <t>FLINDERS_2529</t>
  </si>
  <si>
    <t>FLINDERS</t>
  </si>
  <si>
    <t>FLORAVILLE_2280</t>
  </si>
  <si>
    <t>FLORAVILLE</t>
  </si>
  <si>
    <t>FLORIDA_2835</t>
  </si>
  <si>
    <t>FLORIDA</t>
  </si>
  <si>
    <t>FORBES CREEK_2621</t>
  </si>
  <si>
    <t>FORBES CREEK</t>
  </si>
  <si>
    <t>FORBES RIVER_2446</t>
  </si>
  <si>
    <t>FORBES RIVER</t>
  </si>
  <si>
    <t>FORBES_2871</t>
  </si>
  <si>
    <t>FORBES</t>
  </si>
  <si>
    <t>FORBESDALE_2422</t>
  </si>
  <si>
    <t>FORBESDALE</t>
  </si>
  <si>
    <t>FORDS BRIDGE_2840</t>
  </si>
  <si>
    <t>FORDS BRIDGE</t>
  </si>
  <si>
    <t>FORDWICH_2330</t>
  </si>
  <si>
    <t>FORDWICH</t>
  </si>
  <si>
    <t>FOREST GLEN_2157</t>
  </si>
  <si>
    <t>FOREST GLEN</t>
  </si>
  <si>
    <t>FOREST GROVE_2795</t>
  </si>
  <si>
    <t>FOREST GROVE</t>
  </si>
  <si>
    <t>FOREST HILL_2651</t>
  </si>
  <si>
    <t>FOREST HILL</t>
  </si>
  <si>
    <t>FOREST LAND_2372</t>
  </si>
  <si>
    <t>FOREST LAND</t>
  </si>
  <si>
    <t>FOREST LODGE_2037</t>
  </si>
  <si>
    <t>FOREST LODGE</t>
  </si>
  <si>
    <t>FOREST REEFS_2798</t>
  </si>
  <si>
    <t>FOREST REEFS</t>
  </si>
  <si>
    <t>FORESTVILLE_2084</t>
  </si>
  <si>
    <t>FORESTVILLE</t>
  </si>
  <si>
    <t>FORESTVILLE_2086</t>
  </si>
  <si>
    <t>FORESTVILLE_2087</t>
  </si>
  <si>
    <t>FORESTVILLE_2097</t>
  </si>
  <si>
    <t>FORRESTERS BEACH_2260</t>
  </si>
  <si>
    <t>FORRESTERS BEACH</t>
  </si>
  <si>
    <t>FORSTER KEYS_2428</t>
  </si>
  <si>
    <t>FORSTER KEYS</t>
  </si>
  <si>
    <t>FORSTER_2425</t>
  </si>
  <si>
    <t>FORSTER</t>
  </si>
  <si>
    <t>FORSTER_2428</t>
  </si>
  <si>
    <t>FORT GREY_2880</t>
  </si>
  <si>
    <t>FORT GREY</t>
  </si>
  <si>
    <t>FORTIS CREEK_2460</t>
  </si>
  <si>
    <t>FORTIS CREEK</t>
  </si>
  <si>
    <t>FOSTERS VALLEY_2795</t>
  </si>
  <si>
    <t>FOSTERS VALLEY</t>
  </si>
  <si>
    <t>FOSTERTON_2420</t>
  </si>
  <si>
    <t>FOSTERTON</t>
  </si>
  <si>
    <t>FOUNTAINDALE_2258</t>
  </si>
  <si>
    <t>FOUNTAINDALE</t>
  </si>
  <si>
    <t>FOUR CORNERS_2716</t>
  </si>
  <si>
    <t>FOUR CORNERS</t>
  </si>
  <si>
    <t>FOUR CORNERS_2736</t>
  </si>
  <si>
    <t>FOUR CORNERS_2880</t>
  </si>
  <si>
    <t>FOUR MILE CAMP_2405</t>
  </si>
  <si>
    <t>FOUR MILE CAMP</t>
  </si>
  <si>
    <t>FOUR MILE CREEK_2323</t>
  </si>
  <si>
    <t>FOUR MILE CREEK</t>
  </si>
  <si>
    <t>FOUR MILE CREEK_2800</t>
  </si>
  <si>
    <t>FOUR WAYS_2806</t>
  </si>
  <si>
    <t>FOUR WAYS</t>
  </si>
  <si>
    <t>FOWLERS FLAT_2575</t>
  </si>
  <si>
    <t>FOWLERS FLAT</t>
  </si>
  <si>
    <t>FOWLERS GAP_2880</t>
  </si>
  <si>
    <t>FOWLERS GAP</t>
  </si>
  <si>
    <t>FOXGROUND_2534</t>
  </si>
  <si>
    <t>FOXGROUND</t>
  </si>
  <si>
    <t>FRAZER PARK_2259</t>
  </si>
  <si>
    <t>FRAZER PARK</t>
  </si>
  <si>
    <t>FRAZERS CREEK_2446</t>
  </si>
  <si>
    <t>FRAZERS CREEK</t>
  </si>
  <si>
    <t>FRECKLINGTONS CROSSING_2869</t>
  </si>
  <si>
    <t>FRECKLINGTONS CROSSING</t>
  </si>
  <si>
    <t>FREDERICKTON_2440</t>
  </si>
  <si>
    <t>FREDERICKTON</t>
  </si>
  <si>
    <t>FREEBURN ISLAND_2464</t>
  </si>
  <si>
    <t>FREEBURN ISLAND</t>
  </si>
  <si>
    <t>FREEMANS REACH_2756</t>
  </si>
  <si>
    <t>FREEMANS REACH</t>
  </si>
  <si>
    <t>FREEMANS WATERHOLE_2265</t>
  </si>
  <si>
    <t>FREEMANS WATERHOLE</t>
  </si>
  <si>
    <t>FREEMANS WATERHOLE_2323</t>
  </si>
  <si>
    <t>FREEMANS_2259</t>
  </si>
  <si>
    <t>FREEMANS</t>
  </si>
  <si>
    <t>FREEMANTLE_2795</t>
  </si>
  <si>
    <t>FREEMANTLE</t>
  </si>
  <si>
    <t>FRENCH PARK_2642</t>
  </si>
  <si>
    <t>FRENCH PARK</t>
  </si>
  <si>
    <t>FRENCH PARK_2655</t>
  </si>
  <si>
    <t>FRENCHS FOREST_2086</t>
  </si>
  <si>
    <t>FRENCHS FOREST</t>
  </si>
  <si>
    <t>FRESHWATER_2096</t>
  </si>
  <si>
    <t>FRESHWATER</t>
  </si>
  <si>
    <t>FROG HOLLOW_2403</t>
  </si>
  <si>
    <t>FROG HOLLOW</t>
  </si>
  <si>
    <t>FROG ROCK_2850</t>
  </si>
  <si>
    <t>FROG ROCK</t>
  </si>
  <si>
    <t>FROGMORE_2586</t>
  </si>
  <si>
    <t>FROGMORE</t>
  </si>
  <si>
    <t>FROGS HOLLOW_2550</t>
  </si>
  <si>
    <t>FROGS HOLLOW</t>
  </si>
  <si>
    <t>FRYING PAN_2630</t>
  </si>
  <si>
    <t>FRYING PAN</t>
  </si>
  <si>
    <t>FULLERTON COVE_2318</t>
  </si>
  <si>
    <t>FULLERTON COVE</t>
  </si>
  <si>
    <t>FULLERTON_2583</t>
  </si>
  <si>
    <t>FULLERTON</t>
  </si>
  <si>
    <t>FURRACABAD_2370</t>
  </si>
  <si>
    <t>FURRACABAD</t>
  </si>
  <si>
    <t>FYSHWICK_2609</t>
  </si>
  <si>
    <t>FYSHWICK</t>
  </si>
  <si>
    <t>GADARA_2720</t>
  </si>
  <si>
    <t>GADARA</t>
  </si>
  <si>
    <t>GALA VALE_2716</t>
  </si>
  <si>
    <t>GALA VALE</t>
  </si>
  <si>
    <t>GALAMBINE_2850</t>
  </si>
  <si>
    <t>GALAMBINE</t>
  </si>
  <si>
    <t>GALONG_2585</t>
  </si>
  <si>
    <t>GALONG</t>
  </si>
  <si>
    <t>GALORE_2650</t>
  </si>
  <si>
    <t>GALORE</t>
  </si>
  <si>
    <t>GALORE_2656</t>
  </si>
  <si>
    <t>GALSTON_2159</t>
  </si>
  <si>
    <t>GALSTON</t>
  </si>
  <si>
    <t>GAN GAN_2315</t>
  </si>
  <si>
    <t>GAN GAN</t>
  </si>
  <si>
    <t>GANBENANG_2790</t>
  </si>
  <si>
    <t>GANBENANG</t>
  </si>
  <si>
    <t>GANGAT_2422</t>
  </si>
  <si>
    <t>GANGAT</t>
  </si>
  <si>
    <t>GANMAIN_2702</t>
  </si>
  <si>
    <t>GANMAIN</t>
  </si>
  <si>
    <t>GARAH_2405</t>
  </si>
  <si>
    <t>GARAH</t>
  </si>
  <si>
    <t>GARANGULA_2587</t>
  </si>
  <si>
    <t>GARANGULA</t>
  </si>
  <si>
    <t>GARDEN SUBURB_2289</t>
  </si>
  <si>
    <t>GARDEN SUBURB</t>
  </si>
  <si>
    <t>GAREMA_2871</t>
  </si>
  <si>
    <t>GAREMA</t>
  </si>
  <si>
    <t>GARLAND VALLEY_2330</t>
  </si>
  <si>
    <t>GARLAND VALLEY</t>
  </si>
  <si>
    <t>GARLAND_2797</t>
  </si>
  <si>
    <t>GARLAND</t>
  </si>
  <si>
    <t>GARLANDTOWN_2537</t>
  </si>
  <si>
    <t>GARLANDTOWN</t>
  </si>
  <si>
    <t>GAROO_2340</t>
  </si>
  <si>
    <t>GAROO</t>
  </si>
  <si>
    <t>GAROOLGAN_2665</t>
  </si>
  <si>
    <t>GAROOLGAN</t>
  </si>
  <si>
    <t>GARRA_2866</t>
  </si>
  <si>
    <t>GARRA</t>
  </si>
  <si>
    <t>GARRYOWEN_2644</t>
  </si>
  <si>
    <t>GARRYOWEN</t>
  </si>
  <si>
    <t>GARTHOWEN_2345</t>
  </si>
  <si>
    <t>GARTHOWEN</t>
  </si>
  <si>
    <t>GATESHEAD_2290</t>
  </si>
  <si>
    <t>GATESHEAD</t>
  </si>
  <si>
    <t>GEARYS FLAT_2446</t>
  </si>
  <si>
    <t>GEARYS FLAT</t>
  </si>
  <si>
    <t>GEEHI_2642</t>
  </si>
  <si>
    <t>GEEHI</t>
  </si>
  <si>
    <t>GELSTON PARK_2650</t>
  </si>
  <si>
    <t>GELSTON PARK</t>
  </si>
  <si>
    <t>GEMALLA_2795</t>
  </si>
  <si>
    <t>GEMALLA</t>
  </si>
  <si>
    <t>GEMVILLE_2836</t>
  </si>
  <si>
    <t>GEMVILLE</t>
  </si>
  <si>
    <t>GENEVA_2474</t>
  </si>
  <si>
    <t>GENEVA</t>
  </si>
  <si>
    <t>GEORGES CREEK_2350</t>
  </si>
  <si>
    <t>GEORGES CREEK</t>
  </si>
  <si>
    <t>GEORGES CREEK_2365</t>
  </si>
  <si>
    <t>GEORGES HALL_2198</t>
  </si>
  <si>
    <t>GEORGES HALL</t>
  </si>
  <si>
    <t>GEORGES PLAINS_2795</t>
  </si>
  <si>
    <t>GEORGES PLAINS</t>
  </si>
  <si>
    <t>GEORGETOWN_2298</t>
  </si>
  <si>
    <t>GEORGETOWN</t>
  </si>
  <si>
    <t>GEORGICA_2480</t>
  </si>
  <si>
    <t>GEORGICA</t>
  </si>
  <si>
    <t>GERADAN_2804</t>
  </si>
  <si>
    <t>GERADAN</t>
  </si>
  <si>
    <t>GEROGERY WEST_2642</t>
  </si>
  <si>
    <t>GEROGERY WEST</t>
  </si>
  <si>
    <t>GEROGERY_2642</t>
  </si>
  <si>
    <t>GEROGERY</t>
  </si>
  <si>
    <t>GERRINGONG_2534</t>
  </si>
  <si>
    <t>GERRINGONG</t>
  </si>
  <si>
    <t>GERROA_2534</t>
  </si>
  <si>
    <t>GERROA</t>
  </si>
  <si>
    <t>GEURIE_2818</t>
  </si>
  <si>
    <t>GEURIE</t>
  </si>
  <si>
    <t>GEURIE_2831</t>
  </si>
  <si>
    <t>GHINNI GHI_2470</t>
  </si>
  <si>
    <t>GHINNI GHI</t>
  </si>
  <si>
    <t>GHINNI GHI_2474</t>
  </si>
  <si>
    <t>GHINNI GHINNI_2430</t>
  </si>
  <si>
    <t>GHINNI GHINNI</t>
  </si>
  <si>
    <t>GHOOLENDAADI_2380</t>
  </si>
  <si>
    <t>GHOOLENDAADI</t>
  </si>
  <si>
    <t>GIANTS CREEK_2328</t>
  </si>
  <si>
    <t>GIANTS CREEK</t>
  </si>
  <si>
    <t>GIANTS CREEK_2333</t>
  </si>
  <si>
    <t>GIBBA SWAMP_2756</t>
  </si>
  <si>
    <t>GIBBA SWAMP</t>
  </si>
  <si>
    <t>GIBBERAGEE_2469</t>
  </si>
  <si>
    <t>GIBBERAGEE</t>
  </si>
  <si>
    <t>GIBRALTAR RANGE_2370</t>
  </si>
  <si>
    <t>GIBRALTAR RANGE</t>
  </si>
  <si>
    <t>GIBSONVALE_2669</t>
  </si>
  <si>
    <t>GIBSONVALE</t>
  </si>
  <si>
    <t>GIDGINBUNG_2666</t>
  </si>
  <si>
    <t>GIDGINBUNG</t>
  </si>
  <si>
    <t>GIDLEY_2340</t>
  </si>
  <si>
    <t>GIDLEY</t>
  </si>
  <si>
    <t>GILEAD_2560</t>
  </si>
  <si>
    <t>GILEAD</t>
  </si>
  <si>
    <t>GILGAI_2360</t>
  </si>
  <si>
    <t>GILGAI</t>
  </si>
  <si>
    <t>GILGANDRA_2827</t>
  </si>
  <si>
    <t>GILGANDRA</t>
  </si>
  <si>
    <t>GILGOOMA_2829</t>
  </si>
  <si>
    <t>GILGOOMA</t>
  </si>
  <si>
    <t>GILGUNNIA_2835</t>
  </si>
  <si>
    <t>GILGUNNIA</t>
  </si>
  <si>
    <t>GILLENBAH_2700</t>
  </si>
  <si>
    <t>GILLENBAH</t>
  </si>
  <si>
    <t>GILLETTS RIDGE_2462</t>
  </si>
  <si>
    <t>GILLETTS RIDGE</t>
  </si>
  <si>
    <t>GILLIAN PARK_2622</t>
  </si>
  <si>
    <t>GILLIAN PARK</t>
  </si>
  <si>
    <t>GILLIESTON HEIGHTS_2321</t>
  </si>
  <si>
    <t>GILLIESTON HEIGHTS</t>
  </si>
  <si>
    <t>GILMANDYKE_2795</t>
  </si>
  <si>
    <t>GILMANDYKE</t>
  </si>
  <si>
    <t>GILMORE_2720</t>
  </si>
  <si>
    <t>GILMORE</t>
  </si>
  <si>
    <t>GIN GIN_2823</t>
  </si>
  <si>
    <t>GIN GIN</t>
  </si>
  <si>
    <t>GINEROI CROSSING_2404</t>
  </si>
  <si>
    <t>GINEROI CROSSING</t>
  </si>
  <si>
    <t>GINEROI_2404</t>
  </si>
  <si>
    <t>GINEROI</t>
  </si>
  <si>
    <t>GINGHI_2849</t>
  </si>
  <si>
    <t>GINGHI</t>
  </si>
  <si>
    <t>GINGKIN_2787</t>
  </si>
  <si>
    <t>GINGKIN</t>
  </si>
  <si>
    <t>GINNINDERRA_2913</t>
  </si>
  <si>
    <t>GINNINDERRA</t>
  </si>
  <si>
    <t>GIRARDS HILL_2480</t>
  </si>
  <si>
    <t>GIRARDS HILL</t>
  </si>
  <si>
    <t>GIRILAMBONE_2831</t>
  </si>
  <si>
    <t>GIRILAMBONE</t>
  </si>
  <si>
    <t>GIRO_2422</t>
  </si>
  <si>
    <t>GIRO</t>
  </si>
  <si>
    <t>GIRRAL_2669</t>
  </si>
  <si>
    <t>GIRRAL</t>
  </si>
  <si>
    <t>GIRRALONG_2449</t>
  </si>
  <si>
    <t>GIRRALONG</t>
  </si>
  <si>
    <t>GIRRAWEEN_2145</t>
  </si>
  <si>
    <t>GIRRAWEEN</t>
  </si>
  <si>
    <t>GIRVAN_2423</t>
  </si>
  <si>
    <t>GIRVAN</t>
  </si>
  <si>
    <t>GIRVAN_2425</t>
  </si>
  <si>
    <t>GLADESVILLE_2111</t>
  </si>
  <si>
    <t>GLADESVILLE</t>
  </si>
  <si>
    <t>GLADSTONE_2440</t>
  </si>
  <si>
    <t>GLADSTONE</t>
  </si>
  <si>
    <t>GLANMIRE_2795</t>
  </si>
  <si>
    <t>GLANMIRE</t>
  </si>
  <si>
    <t>GLEBE_2037</t>
  </si>
  <si>
    <t>GLEBE</t>
  </si>
  <si>
    <t>GLEDSWOOD HILLS_2557</t>
  </si>
  <si>
    <t>GLEDSWOOD HILLS</t>
  </si>
  <si>
    <t>GLEN ALICE_2849</t>
  </si>
  <si>
    <t>GLEN ALICE</t>
  </si>
  <si>
    <t>GLEN ALLEN_2631</t>
  </si>
  <si>
    <t>GLEN ALLEN</t>
  </si>
  <si>
    <t>GLEN ALPINE_2560</t>
  </si>
  <si>
    <t>GLEN ALPINE</t>
  </si>
  <si>
    <t>GLEN DAVIS_2846</t>
  </si>
  <si>
    <t>GLEN DAVIS</t>
  </si>
  <si>
    <t>GLEN DAVIS_2849</t>
  </si>
  <si>
    <t>GLEN ELGIN_2370</t>
  </si>
  <si>
    <t>GLEN ELGIN</t>
  </si>
  <si>
    <t>GLEN FERGUS_2630</t>
  </si>
  <si>
    <t>GLEN FERGUS</t>
  </si>
  <si>
    <t>GLEN GALLIC_2328</t>
  </si>
  <si>
    <t>GLEN GALLIC</t>
  </si>
  <si>
    <t>GLEN INNES_2370</t>
  </si>
  <si>
    <t>GLEN INNES</t>
  </si>
  <si>
    <t>GLEN MARTIN_2321</t>
  </si>
  <si>
    <t>GLEN MARTIN</t>
  </si>
  <si>
    <t>GLEN MORRISON_2354</t>
  </si>
  <si>
    <t>GLEN MORRISON</t>
  </si>
  <si>
    <t>GLEN NEVIS_2365</t>
  </si>
  <si>
    <t>GLEN NEVIS</t>
  </si>
  <si>
    <t>GLEN OAK_2320</t>
  </si>
  <si>
    <t>GLEN OAK</t>
  </si>
  <si>
    <t>GLEN WARD_2422</t>
  </si>
  <si>
    <t>GLEN WARD</t>
  </si>
  <si>
    <t>GLEN WARNING_2484</t>
  </si>
  <si>
    <t>GLEN WARNING</t>
  </si>
  <si>
    <t>GLEN WILLIAM_2321</t>
  </si>
  <si>
    <t>GLEN WILLIAM</t>
  </si>
  <si>
    <t>GLENBAWN_2337</t>
  </si>
  <si>
    <t>GLENBAWN</t>
  </si>
  <si>
    <t>GLENBROOK_2773</t>
  </si>
  <si>
    <t>GLENBROOK</t>
  </si>
  <si>
    <t>GLENCOE_2365</t>
  </si>
  <si>
    <t>GLENCOE</t>
  </si>
  <si>
    <t>GLENDALE_2285</t>
  </si>
  <si>
    <t>GLENDALE</t>
  </si>
  <si>
    <t>GLENDENNING_2761</t>
  </si>
  <si>
    <t>GLENDENNING</t>
  </si>
  <si>
    <t>GLENDON BROOK_2330</t>
  </si>
  <si>
    <t>GLENDON BROOK</t>
  </si>
  <si>
    <t>GLENDON_2330</t>
  </si>
  <si>
    <t>GLENDON</t>
  </si>
  <si>
    <t>GLENELG_2810</t>
  </si>
  <si>
    <t>GLENELG</t>
  </si>
  <si>
    <t>GLENELLEN_2642</t>
  </si>
  <si>
    <t>GLENELLEN</t>
  </si>
  <si>
    <t>GLENELLEN_2659</t>
  </si>
  <si>
    <t>GLENFIELD PARK_2650</t>
  </si>
  <si>
    <t>GLENFIELD PARK</t>
  </si>
  <si>
    <t>GLENFIELD_2167</t>
  </si>
  <si>
    <t>GLENFIELD</t>
  </si>
  <si>
    <t>GLENGARRIE_2486</t>
  </si>
  <si>
    <t>GLENGARRIE</t>
  </si>
  <si>
    <t>GLENGARRY OPAL FIELD_2832</t>
  </si>
  <si>
    <t>GLENGARRY OPAL FIELD</t>
  </si>
  <si>
    <t>GLENHAVEN_2156</t>
  </si>
  <si>
    <t>GLENHAVEN</t>
  </si>
  <si>
    <t>GLENIFFER_2454</t>
  </si>
  <si>
    <t>GLENIFFER</t>
  </si>
  <si>
    <t>GLENMORE PARK_2745</t>
  </si>
  <si>
    <t>GLENMORE PARK</t>
  </si>
  <si>
    <t>GLENMORE_2570</t>
  </si>
  <si>
    <t>GLENMORE</t>
  </si>
  <si>
    <t>GLENNIES CREEK_2330</t>
  </si>
  <si>
    <t>GLENNIES CREEK</t>
  </si>
  <si>
    <t>GLENNING VALLEY_2261</t>
  </si>
  <si>
    <t>GLENNING VALLEY</t>
  </si>
  <si>
    <t>GLENORIE_2157</t>
  </si>
  <si>
    <t>GLENORIE</t>
  </si>
  <si>
    <t>GLENQUARRY_2576</t>
  </si>
  <si>
    <t>GLENQUARRY</t>
  </si>
  <si>
    <t>GLENREAGH_2450</t>
  </si>
  <si>
    <t>GLENREAGH</t>
  </si>
  <si>
    <t>GLENRIDDING_2330</t>
  </si>
  <si>
    <t>GLENRIDDING</t>
  </si>
  <si>
    <t>GLENROCK_2337</t>
  </si>
  <si>
    <t>GLENROCK</t>
  </si>
  <si>
    <t>GLENROY_2640</t>
  </si>
  <si>
    <t>GLENROY</t>
  </si>
  <si>
    <t>GLENROY_2653</t>
  </si>
  <si>
    <t>GLENROY_2790</t>
  </si>
  <si>
    <t>GLENTHORNE_2430</t>
  </si>
  <si>
    <t>GLENTHORNE</t>
  </si>
  <si>
    <t>GLENUGIE_2460</t>
  </si>
  <si>
    <t>GLENUGIE</t>
  </si>
  <si>
    <t>GLENWOOD_2768</t>
  </si>
  <si>
    <t>GLENWOOD</t>
  </si>
  <si>
    <t>GLENWORTH VALLEY_2250</t>
  </si>
  <si>
    <t>GLENWORTH VALLEY</t>
  </si>
  <si>
    <t>GLOSSODIA_2756</t>
  </si>
  <si>
    <t>GLOSSODIA</t>
  </si>
  <si>
    <t>GLOUCESTER TOPS_2422</t>
  </si>
  <si>
    <t>GLOUCESTER TOPS</t>
  </si>
  <si>
    <t>GLOUCESTER_2422</t>
  </si>
  <si>
    <t>GLOUCESTER</t>
  </si>
  <si>
    <t>GLUEPOT_2879</t>
  </si>
  <si>
    <t>GLUEPOT</t>
  </si>
  <si>
    <t>GOANGRA HEAD_2832</t>
  </si>
  <si>
    <t>GOANGRA HEAD</t>
  </si>
  <si>
    <t>GOAT ISLAND_2477</t>
  </si>
  <si>
    <t>GOAT ISLAND</t>
  </si>
  <si>
    <t>GOBARRALONG_2727</t>
  </si>
  <si>
    <t>GOBARRALONG</t>
  </si>
  <si>
    <t>GOBBAGOMBALIN_2650</t>
  </si>
  <si>
    <t>GOBBAGOMBALIN</t>
  </si>
  <si>
    <t>GOBONDERY_2874</t>
  </si>
  <si>
    <t>GOBONDERY</t>
  </si>
  <si>
    <t>GOCUP_2720</t>
  </si>
  <si>
    <t>GOCUP</t>
  </si>
  <si>
    <t>GODFREYS CREEK_2586</t>
  </si>
  <si>
    <t>GODFREYS CREEK</t>
  </si>
  <si>
    <t>GOGELDRIE_2705</t>
  </si>
  <si>
    <t>GOGELDRIE</t>
  </si>
  <si>
    <t>GOL GOL_2738</t>
  </si>
  <si>
    <t>GOL GOL</t>
  </si>
  <si>
    <t>GOLDEN GULLY_2791</t>
  </si>
  <si>
    <t>GOLDEN GULLY</t>
  </si>
  <si>
    <t>GOLLAN_2820</t>
  </si>
  <si>
    <t>GOLLAN</t>
  </si>
  <si>
    <t>GOLSPIE_2580</t>
  </si>
  <si>
    <t>GOLSPIE</t>
  </si>
  <si>
    <t>GONGOLGON_2839</t>
  </si>
  <si>
    <t>GONGOLGON</t>
  </si>
  <si>
    <t>GONN_2732</t>
  </si>
  <si>
    <t>GONN</t>
  </si>
  <si>
    <t>GOOBANG_2870</t>
  </si>
  <si>
    <t>GOOBANG</t>
  </si>
  <si>
    <t>GOOBARRAGANDRA_2720</t>
  </si>
  <si>
    <t>GOOBARRAGANDRA</t>
  </si>
  <si>
    <t>GOOD FOREST_2790</t>
  </si>
  <si>
    <t>GOOD FOREST</t>
  </si>
  <si>
    <t>GOOD HOPE_2582</t>
  </si>
  <si>
    <t>GOOD HOPE</t>
  </si>
  <si>
    <t>GOODIMAN_2852</t>
  </si>
  <si>
    <t>GOODIMAN</t>
  </si>
  <si>
    <t>GOODMANS FORD_2575</t>
  </si>
  <si>
    <t>GOODMANS FORD</t>
  </si>
  <si>
    <t>GOODNIGHT_2736</t>
  </si>
  <si>
    <t>GOODNIGHT</t>
  </si>
  <si>
    <t>GOODOOGA_2831</t>
  </si>
  <si>
    <t>GOODOOGA</t>
  </si>
  <si>
    <t>GOODOOGA_2838</t>
  </si>
  <si>
    <t>GOODWOOD ISLAND_2469</t>
  </si>
  <si>
    <t>GOODWOOD ISLAND</t>
  </si>
  <si>
    <t>GOOGONG_2620</t>
  </si>
  <si>
    <t>GOOGONG</t>
  </si>
  <si>
    <t>GOOLGOWI_2652</t>
  </si>
  <si>
    <t>GOOLGOWI</t>
  </si>
  <si>
    <t>GOOLHI_2379</t>
  </si>
  <si>
    <t>GOOLHI</t>
  </si>
  <si>
    <t>GOOLMA_2852</t>
  </si>
  <si>
    <t>GOOLMA</t>
  </si>
  <si>
    <t>GOOLMANGAR_2480</t>
  </si>
  <si>
    <t>GOOLMANGAR</t>
  </si>
  <si>
    <t>GOOLOOGONG_2805</t>
  </si>
  <si>
    <t>GOOLOOGONG</t>
  </si>
  <si>
    <t>GOOMBARGANA WEST_2642</t>
  </si>
  <si>
    <t>GOOMBARGANA WEST</t>
  </si>
  <si>
    <t>GOOMBARGANA_2642</t>
  </si>
  <si>
    <t>GOOMBARGANA</t>
  </si>
  <si>
    <t>GOOMBARGANA_2646</t>
  </si>
  <si>
    <t>GOONDAH_2582</t>
  </si>
  <si>
    <t>GOONDAH</t>
  </si>
  <si>
    <t>GOONDIWINDI_4390</t>
  </si>
  <si>
    <t>GOONDIWINDI</t>
  </si>
  <si>
    <t>GOONELLABAH_2480</t>
  </si>
  <si>
    <t>GOONELLABAH</t>
  </si>
  <si>
    <t>GOONENGERRY_2482</t>
  </si>
  <si>
    <t>GOONENGERRY</t>
  </si>
  <si>
    <t>GOONOO FOREST_2830</t>
  </si>
  <si>
    <t>GOONOO FOREST</t>
  </si>
  <si>
    <t>GOONOO GOONOO_2340</t>
  </si>
  <si>
    <t>GOONOO GOONOO</t>
  </si>
  <si>
    <t>GOONOOWIGAL_2360</t>
  </si>
  <si>
    <t>GOONOOWIGAL</t>
  </si>
  <si>
    <t>GOONUMBLA_2870</t>
  </si>
  <si>
    <t>GOONUMBLA</t>
  </si>
  <si>
    <t>GOORANGOOLA_2330</t>
  </si>
  <si>
    <t>GOORANGOOLA</t>
  </si>
  <si>
    <t>GOORANGOOLE_2330</t>
  </si>
  <si>
    <t>GOORANGOOLE</t>
  </si>
  <si>
    <t>GOORAWAY_2832</t>
  </si>
  <si>
    <t>GOORAWAY</t>
  </si>
  <si>
    <t>GOORIANAWA_2396</t>
  </si>
  <si>
    <t>GOORIANAWA</t>
  </si>
  <si>
    <t>GORDON BROOK_2460</t>
  </si>
  <si>
    <t>GORDON BROOK</t>
  </si>
  <si>
    <t>GORDON EAST_2072</t>
  </si>
  <si>
    <t>GORDON EAST</t>
  </si>
  <si>
    <t>GORDON_2072</t>
  </si>
  <si>
    <t>GORDON</t>
  </si>
  <si>
    <t>GORDONVILLE_2454</t>
  </si>
  <si>
    <t>GORDONVILLE</t>
  </si>
  <si>
    <t>GORGE CREEK_2469</t>
  </si>
  <si>
    <t>GORGE CREEK</t>
  </si>
  <si>
    <t>GORMANS HILL_2795</t>
  </si>
  <si>
    <t>GORMANS HILL</t>
  </si>
  <si>
    <t>GOROKAN_2259</t>
  </si>
  <si>
    <t>GOROKAN</t>
  </si>
  <si>
    <t>GOROKAN_2263</t>
  </si>
  <si>
    <t>GOSFORD EAST_2250</t>
  </si>
  <si>
    <t>GOSFORD EAST</t>
  </si>
  <si>
    <t>GOSFORD_2250</t>
  </si>
  <si>
    <t>GOSFORD</t>
  </si>
  <si>
    <t>GOSFORD_2256</t>
  </si>
  <si>
    <t>GOSFORTH_2320</t>
  </si>
  <si>
    <t>GOSFORTH</t>
  </si>
  <si>
    <t>GOSTWYCK_2358</t>
  </si>
  <si>
    <t>GOSTWYCK</t>
  </si>
  <si>
    <t>GOULBURN NORTH_2580</t>
  </si>
  <si>
    <t>GOULBURN NORTH</t>
  </si>
  <si>
    <t>GOULBURN_2580</t>
  </si>
  <si>
    <t>GOULBURN</t>
  </si>
  <si>
    <t>GOULDSVILLE_2330</t>
  </si>
  <si>
    <t>GOULDSVILLE</t>
  </si>
  <si>
    <t>GOWAN_2795</t>
  </si>
  <si>
    <t>GOWAN</t>
  </si>
  <si>
    <t>GOWANG_2357</t>
  </si>
  <si>
    <t>GOWANG</t>
  </si>
  <si>
    <t>GOWRIE_2330</t>
  </si>
  <si>
    <t>GOWRIE</t>
  </si>
  <si>
    <t>GOWRIE_2340</t>
  </si>
  <si>
    <t>GRABBEN GULLEN_2583</t>
  </si>
  <si>
    <t>GRABBEN GULLEN</t>
  </si>
  <si>
    <t>GRABURN_2656</t>
  </si>
  <si>
    <t>GRABURN</t>
  </si>
  <si>
    <t>GRADYS CREEK_2474</t>
  </si>
  <si>
    <t>GRADYS CREEK</t>
  </si>
  <si>
    <t>GRAFTON SOUTH_2460</t>
  </si>
  <si>
    <t>GRAFTON SOUTH</t>
  </si>
  <si>
    <t>GRAFTON_2460</t>
  </si>
  <si>
    <t>GRAFTON</t>
  </si>
  <si>
    <t>GRAGIN_2403</t>
  </si>
  <si>
    <t>GRAGIN</t>
  </si>
  <si>
    <t>GRAHAMS VALLEY_2365</t>
  </si>
  <si>
    <t>GRAHAMS VALLEY</t>
  </si>
  <si>
    <t>GRAHAMSTOWN_2729</t>
  </si>
  <si>
    <t>GRAHAMSTOWN</t>
  </si>
  <si>
    <t>GRAMAN_2360</t>
  </si>
  <si>
    <t>GRAMAN</t>
  </si>
  <si>
    <t>GRANTS BEACH_2445</t>
  </si>
  <si>
    <t>GRANTS BEACH</t>
  </si>
  <si>
    <t>GRANVILLE_2142</t>
  </si>
  <si>
    <t>GRANVILLE</t>
  </si>
  <si>
    <t>GRASMERE_2570</t>
  </si>
  <si>
    <t>GRASMERE</t>
  </si>
  <si>
    <t>GRASSTREE_2333</t>
  </si>
  <si>
    <t>GRASSTREE</t>
  </si>
  <si>
    <t>GRASSY HEAD_2441</t>
  </si>
  <si>
    <t>GRASSY HEAD</t>
  </si>
  <si>
    <t>GRATTAI_2850</t>
  </si>
  <si>
    <t>GRATTAI</t>
  </si>
  <si>
    <t>GRAVESEND_2401</t>
  </si>
  <si>
    <t>GRAVESEND</t>
  </si>
  <si>
    <t>GRAWIN OPAL FIELD_2832</t>
  </si>
  <si>
    <t>GRAWIN OPAL FIELD</t>
  </si>
  <si>
    <t>GRAWLIN_2871</t>
  </si>
  <si>
    <t>GRAWLIN</t>
  </si>
  <si>
    <t>GRAYS POINT_2232</t>
  </si>
  <si>
    <t>GRAYS POINT</t>
  </si>
  <si>
    <t>GREAT MACKEREL BEACH_2108</t>
  </si>
  <si>
    <t>GREAT MACKEREL BEACH</t>
  </si>
  <si>
    <t>GREAT MARLOW_2460</t>
  </si>
  <si>
    <t>GREAT MARLOW</t>
  </si>
  <si>
    <t>GREAT WESTERN HIGHWAY_2749</t>
  </si>
  <si>
    <t>GREAT WESTERN HIGHWAY</t>
  </si>
  <si>
    <t>GREEN CAPE_2551</t>
  </si>
  <si>
    <t>GREEN CAPE</t>
  </si>
  <si>
    <t>GREEN CREEK_2338</t>
  </si>
  <si>
    <t>GREEN CREEK</t>
  </si>
  <si>
    <t>GREEN FOREST_2471</t>
  </si>
  <si>
    <t>GREEN FOREST</t>
  </si>
  <si>
    <t>GREEN GULLY_2850</t>
  </si>
  <si>
    <t>GREEN GULLY</t>
  </si>
  <si>
    <t>GREEN HILL_2440</t>
  </si>
  <si>
    <t>GREEN HILL</t>
  </si>
  <si>
    <t>GREEN HILLS_2365</t>
  </si>
  <si>
    <t>GREEN HILLS</t>
  </si>
  <si>
    <t>GREEN HILLS_2730</t>
  </si>
  <si>
    <t>GREEN HILLS_2850</t>
  </si>
  <si>
    <t>GREEN PATCH_2540</t>
  </si>
  <si>
    <t>GREEN PATCH</t>
  </si>
  <si>
    <t>GREEN PIGEON_2474</t>
  </si>
  <si>
    <t>GREEN PIGEON</t>
  </si>
  <si>
    <t>GREEN POINT_2251</t>
  </si>
  <si>
    <t>GREEN POINT</t>
  </si>
  <si>
    <t>GREEN POINT_2428</t>
  </si>
  <si>
    <t>GREEN VALLEY_2168</t>
  </si>
  <si>
    <t>GREEN VALLEY</t>
  </si>
  <si>
    <t>GREENACRE_2109</t>
  </si>
  <si>
    <t>GREENACRE</t>
  </si>
  <si>
    <t>GREENACRE_2190</t>
  </si>
  <si>
    <t>GREENDALE_2550</t>
  </si>
  <si>
    <t>GREENDALE</t>
  </si>
  <si>
    <t>GREENDALE_2745</t>
  </si>
  <si>
    <t>GREENETHORPE_2809</t>
  </si>
  <si>
    <t>GREENETHORPE</t>
  </si>
  <si>
    <t>GREENFIELD PARK_2176</t>
  </si>
  <si>
    <t>GREENFIELD PARK</t>
  </si>
  <si>
    <t>GREENGROVE_2250</t>
  </si>
  <si>
    <t>GREENGROVE</t>
  </si>
  <si>
    <t>GREENGROVE_2775</t>
  </si>
  <si>
    <t>GREENHILL_2440</t>
  </si>
  <si>
    <t>GREENHILL</t>
  </si>
  <si>
    <t>GREENHILLS BEACH_2230</t>
  </si>
  <si>
    <t>GREENHILLS BEACH</t>
  </si>
  <si>
    <t>GREENLAND_2330</t>
  </si>
  <si>
    <t>GREENLAND</t>
  </si>
  <si>
    <t>GREENLANDS_2330</t>
  </si>
  <si>
    <t>GREENLANDS</t>
  </si>
  <si>
    <t>GREENLANDS_2631</t>
  </si>
  <si>
    <t>GREENLEIGH_2620</t>
  </si>
  <si>
    <t>GREENLEIGH</t>
  </si>
  <si>
    <t>GREENMANTLE_2583</t>
  </si>
  <si>
    <t>GREENMANTLE</t>
  </si>
  <si>
    <t>GREENRIDGE_2471</t>
  </si>
  <si>
    <t>GREENRIDGE</t>
  </si>
  <si>
    <t>GREENRIDGE_2480</t>
  </si>
  <si>
    <t>GREENS FLAT_2650</t>
  </si>
  <si>
    <t>GREENS FLAT</t>
  </si>
  <si>
    <t>GREENVALE_2652</t>
  </si>
  <si>
    <t>GREENVALE</t>
  </si>
  <si>
    <t>GREENWAY_2900</t>
  </si>
  <si>
    <t>GREENWAY</t>
  </si>
  <si>
    <t>GREENWELL POINT_2540</t>
  </si>
  <si>
    <t>GREENWELL POINT</t>
  </si>
  <si>
    <t>GREENWICH PARK_2580</t>
  </si>
  <si>
    <t>GREENWICH PARK</t>
  </si>
  <si>
    <t>GREENWICH_2065</t>
  </si>
  <si>
    <t>GREENWICH</t>
  </si>
  <si>
    <t>GREG GREG_2642</t>
  </si>
  <si>
    <t>GREG GREG</t>
  </si>
  <si>
    <t>GREGADOO_2650</t>
  </si>
  <si>
    <t>GREGADOO</t>
  </si>
  <si>
    <t>GREGHAMSTOWN_2798</t>
  </si>
  <si>
    <t>GREGHAMSTOWN</t>
  </si>
  <si>
    <t>GREGORY HILLS_2557</t>
  </si>
  <si>
    <t>GREGORY HILLS</t>
  </si>
  <si>
    <t>GREGRA_2865</t>
  </si>
  <si>
    <t>GREGRA</t>
  </si>
  <si>
    <t>GREIGS FLAT_2549</t>
  </si>
  <si>
    <t>GREIGS FLAT</t>
  </si>
  <si>
    <t>GRENFELL_2810</t>
  </si>
  <si>
    <t>GRENFELL</t>
  </si>
  <si>
    <t>GRESFORD_2311</t>
  </si>
  <si>
    <t>GRESFORD</t>
  </si>
  <si>
    <t>GRESWICK_2324</t>
  </si>
  <si>
    <t>GRESWICK</t>
  </si>
  <si>
    <t>GRETA EAST_2321</t>
  </si>
  <si>
    <t>GRETA EAST</t>
  </si>
  <si>
    <t>GRETA MAIN_2325</t>
  </si>
  <si>
    <t>GRETA MAIN</t>
  </si>
  <si>
    <t>GRETA_2334</t>
  </si>
  <si>
    <t>GRETA</t>
  </si>
  <si>
    <t>GREVILLIA_2474</t>
  </si>
  <si>
    <t>GREVILLIA</t>
  </si>
  <si>
    <t>GREYSTANES_2145</t>
  </si>
  <si>
    <t>GREYSTANES</t>
  </si>
  <si>
    <t>GREYSTANES_2160</t>
  </si>
  <si>
    <t>GRIFFINS CROSSING_2850</t>
  </si>
  <si>
    <t>GRIFFINS CROSSING</t>
  </si>
  <si>
    <t>GRIFFITH EAST_2680</t>
  </si>
  <si>
    <t>GRIFFITH EAST</t>
  </si>
  <si>
    <t>GRIFFITH_2680</t>
  </si>
  <si>
    <t>GRIFFITH</t>
  </si>
  <si>
    <t>GROGAN_2666</t>
  </si>
  <si>
    <t>GROGAN</t>
  </si>
  <si>
    <t>GRONG GRONG_2652</t>
  </si>
  <si>
    <t>GRONG GRONG</t>
  </si>
  <si>
    <t>GRONOS POINT_2756</t>
  </si>
  <si>
    <t>GRONOS POINT</t>
  </si>
  <si>
    <t>GROONGAL_2711</t>
  </si>
  <si>
    <t>GROONGAL</t>
  </si>
  <si>
    <t>GROSE VALE_2753</t>
  </si>
  <si>
    <t>GROSE VALE</t>
  </si>
  <si>
    <t>GROSE WOLD_2753</t>
  </si>
  <si>
    <t>GROSE WOLD</t>
  </si>
  <si>
    <t>GROSSES PLAIN_2627</t>
  </si>
  <si>
    <t>GROSSES PLAIN</t>
  </si>
  <si>
    <t>GROWEE_2849</t>
  </si>
  <si>
    <t>GROWEE</t>
  </si>
  <si>
    <t>GRUBBEN_2658</t>
  </si>
  <si>
    <t>GRUBBEN</t>
  </si>
  <si>
    <t>GUBBATA_2669</t>
  </si>
  <si>
    <t>GUBBATA</t>
  </si>
  <si>
    <t>GUERILLA BAY_2536</t>
  </si>
  <si>
    <t>GUERILLA BAY</t>
  </si>
  <si>
    <t>GUILDFORD WEST_2161</t>
  </si>
  <si>
    <t>GUILDFORD WEST</t>
  </si>
  <si>
    <t>GUILDFORD_2161</t>
  </si>
  <si>
    <t>GUILDFORD</t>
  </si>
  <si>
    <t>GUILDFORD_2165</t>
  </si>
  <si>
    <t>GULARGAMBONE_2828</t>
  </si>
  <si>
    <t>GULARGAMBONE</t>
  </si>
  <si>
    <t>GULF CLEARING_2328</t>
  </si>
  <si>
    <t>GULF CLEARING</t>
  </si>
  <si>
    <t>GULF CREEK_2347</t>
  </si>
  <si>
    <t>GULF CREEK</t>
  </si>
  <si>
    <t>GULF CREEK_2360</t>
  </si>
  <si>
    <t>GULGONG_2852</t>
  </si>
  <si>
    <t>GULGONG</t>
  </si>
  <si>
    <t>GULMARRAD_2463</t>
  </si>
  <si>
    <t>GULMARRAD</t>
  </si>
  <si>
    <t>GUM CREEK_2707</t>
  </si>
  <si>
    <t>GUM CREEK</t>
  </si>
  <si>
    <t>GUM FLAT_2360</t>
  </si>
  <si>
    <t>GUM FLAT</t>
  </si>
  <si>
    <t>GUM SCRUB_2441</t>
  </si>
  <si>
    <t>GUM SCRUB</t>
  </si>
  <si>
    <t>GUM TREE HOLE_2330</t>
  </si>
  <si>
    <t>GUM TREE HOLE</t>
  </si>
  <si>
    <t>GUMBALIE_2840</t>
  </si>
  <si>
    <t>GUMBALIE</t>
  </si>
  <si>
    <t>GUMBLE_2865</t>
  </si>
  <si>
    <t>GUMBLE</t>
  </si>
  <si>
    <t>GUMBLE_2866</t>
  </si>
  <si>
    <t>GUMLY GUMLY_2650</t>
  </si>
  <si>
    <t>GUMLY GUMLY</t>
  </si>
  <si>
    <t>GUMLY GUMLY_2652</t>
  </si>
  <si>
    <t>GUMMA_2447</t>
  </si>
  <si>
    <t>GUMMA</t>
  </si>
  <si>
    <t>GUNBAR_2652</t>
  </si>
  <si>
    <t>GUNBAR</t>
  </si>
  <si>
    <t>GUNBAR_2711</t>
  </si>
  <si>
    <t>GUNDABLOUI_2833</t>
  </si>
  <si>
    <t>GUNDABLOUI</t>
  </si>
  <si>
    <t>GUNDAGAI_2722</t>
  </si>
  <si>
    <t>GUNDAGAI</t>
  </si>
  <si>
    <t>GUNDAMULDA_2347</t>
  </si>
  <si>
    <t>GUNDAMULDA</t>
  </si>
  <si>
    <t>GUNDAROO_2620</t>
  </si>
  <si>
    <t>GUNDAROO</t>
  </si>
  <si>
    <t>GUNDARY_2580</t>
  </si>
  <si>
    <t>GUNDARY</t>
  </si>
  <si>
    <t>GUNDERBOOKA_2840</t>
  </si>
  <si>
    <t>GUNDERBOOKA</t>
  </si>
  <si>
    <t>GUNDERMAN_2775</t>
  </si>
  <si>
    <t>GUNDERMAN</t>
  </si>
  <si>
    <t>GUNDIBINDYAL_2725</t>
  </si>
  <si>
    <t>GUNDIBINDYAL</t>
  </si>
  <si>
    <t>GUNDIBRI_2329</t>
  </si>
  <si>
    <t>GUNDIBRI</t>
  </si>
  <si>
    <t>GUNDILLION_2622</t>
  </si>
  <si>
    <t>GUNDILLION</t>
  </si>
  <si>
    <t>GUNDURIMBA_2480</t>
  </si>
  <si>
    <t>GUNDURIMBA</t>
  </si>
  <si>
    <t>GUNDY_2337</t>
  </si>
  <si>
    <t>GUNDY</t>
  </si>
  <si>
    <t>GUNEBANG_2877</t>
  </si>
  <si>
    <t>GUNEBANG</t>
  </si>
  <si>
    <t>GUNGAL_2329</t>
  </si>
  <si>
    <t>GUNGAL</t>
  </si>
  <si>
    <t>GUNGAL_2333</t>
  </si>
  <si>
    <t>GUNGALMAN_2829</t>
  </si>
  <si>
    <t>GUNGALMAN</t>
  </si>
  <si>
    <t>GUNN_2669</t>
  </si>
  <si>
    <t>GUNN</t>
  </si>
  <si>
    <t>GUNNARY_2586</t>
  </si>
  <si>
    <t>GUNNARY</t>
  </si>
  <si>
    <t>GUNNEDAH_2380</t>
  </si>
  <si>
    <t>GUNNEDAH</t>
  </si>
  <si>
    <t>GUNNEMBENE CROSSING_2380</t>
  </si>
  <si>
    <t>GUNNEMBENE CROSSING</t>
  </si>
  <si>
    <t>GUNNING GAP_2871</t>
  </si>
  <si>
    <t>GUNNING GAP</t>
  </si>
  <si>
    <t>GUNNING_2581</t>
  </si>
  <si>
    <t>GUNNING</t>
  </si>
  <si>
    <t>GUNNINGBLAND_2870</t>
  </si>
  <si>
    <t>GUNNINGBLAND</t>
  </si>
  <si>
    <t>GUNNINGBLAND_2876</t>
  </si>
  <si>
    <t>GUNNINGRAH_2632</t>
  </si>
  <si>
    <t>GUNNINGRAH</t>
  </si>
  <si>
    <t>GUNTAWANG_2852</t>
  </si>
  <si>
    <t>GUNTAWANG</t>
  </si>
  <si>
    <t>GURLEY_2398</t>
  </si>
  <si>
    <t>GURLEY</t>
  </si>
  <si>
    <t>GURLEY_2399</t>
  </si>
  <si>
    <t>GURNANG_2787</t>
  </si>
  <si>
    <t>GURNANG</t>
  </si>
  <si>
    <t>GURRANANG_2460</t>
  </si>
  <si>
    <t>GURRANANG</t>
  </si>
  <si>
    <t>GURRUNDAH_2581</t>
  </si>
  <si>
    <t>GURRUNDAH</t>
  </si>
  <si>
    <t>GUTHEGA_2627</t>
  </si>
  <si>
    <t>GUTHEGA</t>
  </si>
  <si>
    <t>GUYONG_2798</t>
  </si>
  <si>
    <t>GUYONG</t>
  </si>
  <si>
    <t>GUYONG_2800</t>
  </si>
  <si>
    <t>GUYRA_2365</t>
  </si>
  <si>
    <t>GUYRA</t>
  </si>
  <si>
    <t>GWABEGAR_2356</t>
  </si>
  <si>
    <t>GWABEGAR</t>
  </si>
  <si>
    <t>GWABEGAR_2388</t>
  </si>
  <si>
    <t>GWANDALAN_2259</t>
  </si>
  <si>
    <t>GWANDALAN</t>
  </si>
  <si>
    <t>GWYDIR RAFT_2400</t>
  </si>
  <si>
    <t>GWYDIR RAFT</t>
  </si>
  <si>
    <t>GWYNNEVILLE_2500</t>
  </si>
  <si>
    <t>GWYNNEVILLE</t>
  </si>
  <si>
    <t>GYMEA BAY_2227</t>
  </si>
  <si>
    <t>GYMEA BAY</t>
  </si>
  <si>
    <t>GYMEA_2227</t>
  </si>
  <si>
    <t>GYMEA</t>
  </si>
  <si>
    <t>GYPSY POINT_2541</t>
  </si>
  <si>
    <t>GYPSY POINT</t>
  </si>
  <si>
    <t>H.M.A.S. ALBRATROSS R.A.N. AIR STATION N_2540</t>
  </si>
  <si>
    <t>H.M.A.S. ALBRATROSS R.A.N. AIR STATION N</t>
  </si>
  <si>
    <t>HABERFIELD_2045</t>
  </si>
  <si>
    <t>HABERFIELD</t>
  </si>
  <si>
    <t>HACKS FERRY_2441</t>
  </si>
  <si>
    <t>HACKS FERRY</t>
  </si>
  <si>
    <t>HALEKULANI_2259</t>
  </si>
  <si>
    <t>HALEKULANI</t>
  </si>
  <si>
    <t>HALEKULANI_2262</t>
  </si>
  <si>
    <t>HALF MOON FLAT_2622</t>
  </si>
  <si>
    <t>HALF MOON FLAT</t>
  </si>
  <si>
    <t>HALFWAY CREEK_2460</t>
  </si>
  <si>
    <t>HALFWAY CREEK</t>
  </si>
  <si>
    <t>HALL_2618</t>
  </si>
  <si>
    <t>HALL</t>
  </si>
  <si>
    <t>HALLIDAYS POINT_2430</t>
  </si>
  <si>
    <t>HALLIDAYS POINT</t>
  </si>
  <si>
    <t>HALLORAN_2259</t>
  </si>
  <si>
    <t>HALLORAN</t>
  </si>
  <si>
    <t>HALLS CREEK_2346</t>
  </si>
  <si>
    <t>HALLS CREEK</t>
  </si>
  <si>
    <t>HALLS LEAD_2370</t>
  </si>
  <si>
    <t>HALLS LEAD</t>
  </si>
  <si>
    <t>HALLSVILLE_2340</t>
  </si>
  <si>
    <t>HALLSVILLE</t>
  </si>
  <si>
    <t>HALTON_2311</t>
  </si>
  <si>
    <t>HALTON</t>
  </si>
  <si>
    <t>HAMBLEDON HILL_2330</t>
  </si>
  <si>
    <t>HAMBLEDON HILL</t>
  </si>
  <si>
    <t>HAMILTON EAST_2303</t>
  </si>
  <si>
    <t>HAMILTON EAST</t>
  </si>
  <si>
    <t>HAMILTON NORTH_2292</t>
  </si>
  <si>
    <t>HAMILTON NORTH</t>
  </si>
  <si>
    <t>HAMILTON SOUTH_2303</t>
  </si>
  <si>
    <t>HAMILTON SOUTH</t>
  </si>
  <si>
    <t>HAMILTON VALLEY_2641</t>
  </si>
  <si>
    <t>HAMILTON VALLEY</t>
  </si>
  <si>
    <t>HAMILTON_2303</t>
  </si>
  <si>
    <t>HAMILTON</t>
  </si>
  <si>
    <t>HAMLYN TERRACE_2259</t>
  </si>
  <si>
    <t>HAMLYN TERRACE</t>
  </si>
  <si>
    <t>HAMMONDVILLE_2170</t>
  </si>
  <si>
    <t>HAMMONDVILLE</t>
  </si>
  <si>
    <t>HAMPDEN HALL_2440</t>
  </si>
  <si>
    <t>HAMPDEN HALL</t>
  </si>
  <si>
    <t>HAMPTON_2790</t>
  </si>
  <si>
    <t>HAMPTON</t>
  </si>
  <si>
    <t>HANGING ROCK_2340</t>
  </si>
  <si>
    <t>HANGING ROCK</t>
  </si>
  <si>
    <t>HANLEYS CREEK_2420</t>
  </si>
  <si>
    <t>HANLEYS CREEK</t>
  </si>
  <si>
    <t>HANNAHS BRIDGE_2844</t>
  </si>
  <si>
    <t>HANNAHS BRIDGE</t>
  </si>
  <si>
    <t>HANNAM VALE_2443</t>
  </si>
  <si>
    <t>HANNAM VALE</t>
  </si>
  <si>
    <t>HANNAN_2669</t>
  </si>
  <si>
    <t>HANNAN</t>
  </si>
  <si>
    <t>HANWOOD_2680</t>
  </si>
  <si>
    <t>HANWOOD</t>
  </si>
  <si>
    <t>HARBORD_2096</t>
  </si>
  <si>
    <t>HARBORD</t>
  </si>
  <si>
    <t>HARDEN_2587</t>
  </si>
  <si>
    <t>HARDEN</t>
  </si>
  <si>
    <t>HARDYS BAY_2257</t>
  </si>
  <si>
    <t>HARDYS BAY</t>
  </si>
  <si>
    <t>HARDYS MILL_2653</t>
  </si>
  <si>
    <t>HARDYS MILL</t>
  </si>
  <si>
    <t>HAREFIELD_2650</t>
  </si>
  <si>
    <t>HAREFIELD</t>
  </si>
  <si>
    <t>HAREFIELD_2652</t>
  </si>
  <si>
    <t>HARGRAVES_2850</t>
  </si>
  <si>
    <t>HARGRAVES</t>
  </si>
  <si>
    <t>HARLEY HILL_2535</t>
  </si>
  <si>
    <t>HARLEY HILL</t>
  </si>
  <si>
    <t>HAROLDS CROSS_2622</t>
  </si>
  <si>
    <t>HAROLDS CROSS</t>
  </si>
  <si>
    <t>HARPARARY_2390</t>
  </si>
  <si>
    <t>HARPARARY</t>
  </si>
  <si>
    <t>HARPERS HILL_2321</t>
  </si>
  <si>
    <t>HARPERS HILL</t>
  </si>
  <si>
    <t>HARRINGTON PARK_2567</t>
  </si>
  <si>
    <t>HARRINGTON PARK</t>
  </si>
  <si>
    <t>HARRINGTON_2427</t>
  </si>
  <si>
    <t>HARRINGTON</t>
  </si>
  <si>
    <t>HARRIS PARK_2150</t>
  </si>
  <si>
    <t>HARRIS PARK</t>
  </si>
  <si>
    <t>HARTLEY VALE_2786</t>
  </si>
  <si>
    <t>HARTLEY VALE</t>
  </si>
  <si>
    <t>HARTLEY VALE_2790</t>
  </si>
  <si>
    <t>HARTLEY_2790</t>
  </si>
  <si>
    <t>HARTLEY</t>
  </si>
  <si>
    <t>HARTWOOD_2710</t>
  </si>
  <si>
    <t>HARTWOOD</t>
  </si>
  <si>
    <t>HARTYS PLAINS_2446</t>
  </si>
  <si>
    <t>HARTYS PLAINS</t>
  </si>
  <si>
    <t>HARWOOD_2465</t>
  </si>
  <si>
    <t>HARWOOD</t>
  </si>
  <si>
    <t>HASSALL GROVE_2761</t>
  </si>
  <si>
    <t>HASSALL GROVE</t>
  </si>
  <si>
    <t>HASSANS WALLS_2790</t>
  </si>
  <si>
    <t>HASSANS WALLS</t>
  </si>
  <si>
    <t>HASTINGS POINT_2489</t>
  </si>
  <si>
    <t>HASTINGS POINT</t>
  </si>
  <si>
    <t>HAT HEAD_2440</t>
  </si>
  <si>
    <t>HAT HEAD</t>
  </si>
  <si>
    <t>HATFIELD_2715</t>
  </si>
  <si>
    <t>HATFIELD</t>
  </si>
  <si>
    <t>HAVILAH_2850</t>
  </si>
  <si>
    <t>HAVILAH</t>
  </si>
  <si>
    <t>HAWKER GATE_2880</t>
  </si>
  <si>
    <t>HAWKER GATE</t>
  </si>
  <si>
    <t>HAWKESBURY HEIGHTS_2777</t>
  </si>
  <si>
    <t>HAWKESBURY HEIGHTS</t>
  </si>
  <si>
    <t>HAWKESBURY RIVER_2083</t>
  </si>
  <si>
    <t>HAWKESBURY RIVER</t>
  </si>
  <si>
    <t>HAWKS NEST_2324</t>
  </si>
  <si>
    <t>HAWKS NEST</t>
  </si>
  <si>
    <t>HAY SOUTH_2711</t>
  </si>
  <si>
    <t>HAY SOUTH</t>
  </si>
  <si>
    <t>HAY_2711</t>
  </si>
  <si>
    <t>HAY</t>
  </si>
  <si>
    <t>HAYARDS CROSSING_2460</t>
  </si>
  <si>
    <t>HAYARDS CROSSING</t>
  </si>
  <si>
    <t>HAYES CROSSING_2787</t>
  </si>
  <si>
    <t>HAYES CROSSING</t>
  </si>
  <si>
    <t>HAYES GAP_2850</t>
  </si>
  <si>
    <t>HAYES GAP</t>
  </si>
  <si>
    <t>HAYMAKERS CAMP_2400</t>
  </si>
  <si>
    <t>HAYMAKERS CAMP</t>
  </si>
  <si>
    <t>HAYMARKET_1240</t>
  </si>
  <si>
    <t>HAYMARKET</t>
  </si>
  <si>
    <t>HAYMARKET_2000</t>
  </si>
  <si>
    <t>HAYSTACK_2469</t>
  </si>
  <si>
    <t>HAYSTACK</t>
  </si>
  <si>
    <t>HAYTERS HILL_2481</t>
  </si>
  <si>
    <t>HAYTERS HILL</t>
  </si>
  <si>
    <t>HAYWARDS BAY_2530</t>
  </si>
  <si>
    <t>HAYWARDS BAY</t>
  </si>
  <si>
    <t>HAZELBROOK_2779</t>
  </si>
  <si>
    <t>HAZELBROOK</t>
  </si>
  <si>
    <t>HAZELGROVE_2787</t>
  </si>
  <si>
    <t>HAZELGROVE</t>
  </si>
  <si>
    <t>HEATHCOTE_2233</t>
  </si>
  <si>
    <t>HEATHCOTE</t>
  </si>
  <si>
    <t>HEATHERBRAE_2324</t>
  </si>
  <si>
    <t>HEATHERBRAE</t>
  </si>
  <si>
    <t>HEBDEN_2330</t>
  </si>
  <si>
    <t>HEBDEN</t>
  </si>
  <si>
    <t>HEBERSHAM_2770</t>
  </si>
  <si>
    <t>HEBERSHAM</t>
  </si>
  <si>
    <t>HECKENBERG_2168</t>
  </si>
  <si>
    <t>HECKENBERG</t>
  </si>
  <si>
    <t>HEDDON GRETA_2321</t>
  </si>
  <si>
    <t>HEDDON GRETA</t>
  </si>
  <si>
    <t>HEFRONS HOLE_2849</t>
  </si>
  <si>
    <t>HEFRONS HOLE</t>
  </si>
  <si>
    <t>HEIFER STATION_2460</t>
  </si>
  <si>
    <t>HEIFER STATION</t>
  </si>
  <si>
    <t>HELENSBURGH WEST_2508</t>
  </si>
  <si>
    <t>HELENSBURGH WEST</t>
  </si>
  <si>
    <t>HELENSBURGH_2508</t>
  </si>
  <si>
    <t>HELENSBURGH</t>
  </si>
  <si>
    <t>HELLS HOLE_2795</t>
  </si>
  <si>
    <t>HELLS HOLE</t>
  </si>
  <si>
    <t>HELMET VIEW_2474</t>
  </si>
  <si>
    <t>HELMET VIEW</t>
  </si>
  <si>
    <t>HENLEY_2111</t>
  </si>
  <si>
    <t>HENLEY</t>
  </si>
  <si>
    <t>HENTY_2658</t>
  </si>
  <si>
    <t>HENTY</t>
  </si>
  <si>
    <t>HEREFORD HALL_2622</t>
  </si>
  <si>
    <t>HEREFORD HALL</t>
  </si>
  <si>
    <t>HERMIDALE_2825</t>
  </si>
  <si>
    <t>HERMIDALE</t>
  </si>
  <si>
    <t>HERMIDALE_2831</t>
  </si>
  <si>
    <t>HERMITAGE FLAT_2790</t>
  </si>
  <si>
    <t>HERMITAGE FLAT</t>
  </si>
  <si>
    <t>HERNANI_2453</t>
  </si>
  <si>
    <t>HERNANI</t>
  </si>
  <si>
    <t>HERONS CREEK_2443</t>
  </si>
  <si>
    <t>HERONS CREEK</t>
  </si>
  <si>
    <t>HEXHAM_2322</t>
  </si>
  <si>
    <t>HEXHAM</t>
  </si>
  <si>
    <t>HICKEYS CREEK_2440</t>
  </si>
  <si>
    <t>HICKEYS CREEK</t>
  </si>
  <si>
    <t>HIGH RANGE_2575</t>
  </si>
  <si>
    <t>HIGH RANGE</t>
  </si>
  <si>
    <t>HIGHER MACDONALD_2775</t>
  </si>
  <si>
    <t>HIGHER MACDONALD</t>
  </si>
  <si>
    <t>HIGHFIELDS_2289</t>
  </si>
  <si>
    <t>HIGHFIELDS</t>
  </si>
  <si>
    <t>HILL END_2795</t>
  </si>
  <si>
    <t>HILL END</t>
  </si>
  <si>
    <t>HILL END_2850</t>
  </si>
  <si>
    <t>HILL TOP_2575</t>
  </si>
  <si>
    <t>HILL TOP</t>
  </si>
  <si>
    <t>HILL TOP_2628</t>
  </si>
  <si>
    <t>HILLCROFT_2820</t>
  </si>
  <si>
    <t>HILLCROFT</t>
  </si>
  <si>
    <t>HILLDALE_2420</t>
  </si>
  <si>
    <t>HILLDALE</t>
  </si>
  <si>
    <t>HILLGROVE_2350</t>
  </si>
  <si>
    <t>HILLGROVE</t>
  </si>
  <si>
    <t>HILLGROVE_2650</t>
  </si>
  <si>
    <t>HILLSBOROUGH_2290</t>
  </si>
  <si>
    <t>HILLSBOROUGH</t>
  </si>
  <si>
    <t>HILLSBOROUGH_2320</t>
  </si>
  <si>
    <t>HILLSDALE_2036</t>
  </si>
  <si>
    <t>HILLSDALE</t>
  </si>
  <si>
    <t>HILLSIDE_2157</t>
  </si>
  <si>
    <t>HILLSIDE</t>
  </si>
  <si>
    <t>HILLSTON_2675</t>
  </si>
  <si>
    <t>HILLSTON</t>
  </si>
  <si>
    <t>HILLTOP_2575</t>
  </si>
  <si>
    <t>HILLTOP</t>
  </si>
  <si>
    <t>HILLVILLE_2430</t>
  </si>
  <si>
    <t>HILLVILLE</t>
  </si>
  <si>
    <t>HILLVUE_2340</t>
  </si>
  <si>
    <t>HILLVUE</t>
  </si>
  <si>
    <t>HINCHINBROOK_2168</t>
  </si>
  <si>
    <t>HINCHINBROOK</t>
  </si>
  <si>
    <t>HINTON_2321</t>
  </si>
  <si>
    <t>HINTON</t>
  </si>
  <si>
    <t>HOBARTVILLE_2753</t>
  </si>
  <si>
    <t>HOBARTVILLE</t>
  </si>
  <si>
    <t>HOBBYS YARDS_2795</t>
  </si>
  <si>
    <t>HOBBYS YARDS</t>
  </si>
  <si>
    <t>HOBBYS YARDS_2799</t>
  </si>
  <si>
    <t>HOGARTH RANGE_2469</t>
  </si>
  <si>
    <t>HOGARTH RANGE</t>
  </si>
  <si>
    <t>HOGARTH RANGE_2470</t>
  </si>
  <si>
    <t>HOLBROOK_2644</t>
  </si>
  <si>
    <t>HOLBROOK</t>
  </si>
  <si>
    <t>HOLGATE_2250</t>
  </si>
  <si>
    <t>HOLGATE</t>
  </si>
  <si>
    <t>HOLLISDALE_2446</t>
  </si>
  <si>
    <t>HOLLISDALE</t>
  </si>
  <si>
    <t>HOLLYDEEN_2328</t>
  </si>
  <si>
    <t>HOLLYDEEN</t>
  </si>
  <si>
    <t>HOLMESVILLE_2286</t>
  </si>
  <si>
    <t>HOLMESVILLE</t>
  </si>
  <si>
    <t>HOLMWOOD_2793</t>
  </si>
  <si>
    <t>HOLMWOOD</t>
  </si>
  <si>
    <t>HOLROYD_2142</t>
  </si>
  <si>
    <t>HOLROYD</t>
  </si>
  <si>
    <t>HOLSWORTHY_2173</t>
  </si>
  <si>
    <t>HOLSWORTHY</t>
  </si>
  <si>
    <t>HOLTS FLAT_2631</t>
  </si>
  <si>
    <t>HOLTS FLAT</t>
  </si>
  <si>
    <t>HOLYBON_2824</t>
  </si>
  <si>
    <t>HOLYBON</t>
  </si>
  <si>
    <t>HOME ISLAND_6799</t>
  </si>
  <si>
    <t>HOME ISLAND</t>
  </si>
  <si>
    <t>HOME RULE_2850</t>
  </si>
  <si>
    <t>HOME RULE</t>
  </si>
  <si>
    <t>HOMEBUSH BAY_2127</t>
  </si>
  <si>
    <t>HOMEBUSH BAY</t>
  </si>
  <si>
    <t>HOMEBUSH WEST_2140</t>
  </si>
  <si>
    <t>HOMEBUSH WEST</t>
  </si>
  <si>
    <t>HOMEBUSH_2140</t>
  </si>
  <si>
    <t>HOMEBUSH</t>
  </si>
  <si>
    <t>HOMELEIGH_2474</t>
  </si>
  <si>
    <t>HOMELEIGH</t>
  </si>
  <si>
    <t>HONEYBUGLE_2825</t>
  </si>
  <si>
    <t>HONEYBUGLE</t>
  </si>
  <si>
    <t>HONEYSUCKLE FALLS_2795</t>
  </si>
  <si>
    <t>HONEYSUCKLE FALLS</t>
  </si>
  <si>
    <t>HONEYSUCKLE FLAT_2845</t>
  </si>
  <si>
    <t>HONEYSUCKLE FLAT</t>
  </si>
  <si>
    <t>HOPEFIELD_2646</t>
  </si>
  <si>
    <t>HOPEFIELD</t>
  </si>
  <si>
    <t>HOPKINS CREEK_2484</t>
  </si>
  <si>
    <t>HOPKINS CREEK</t>
  </si>
  <si>
    <t>HORNINGSEA PARK_2170</t>
  </si>
  <si>
    <t>HORNINGSEA PARK</t>
  </si>
  <si>
    <t>HORNINGSEA PARK_2171</t>
  </si>
  <si>
    <t>HORNSBY HEIGHTS_2077</t>
  </si>
  <si>
    <t>HORNSBY HEIGHTS</t>
  </si>
  <si>
    <t>HORNSBY_2077</t>
  </si>
  <si>
    <t>HORNSBY</t>
  </si>
  <si>
    <t>HORSE FLAT_2580</t>
  </si>
  <si>
    <t>HORSE FLAT</t>
  </si>
  <si>
    <t>HORSE STATION CREEK_2474</t>
  </si>
  <si>
    <t>HORSE STATION CREEK</t>
  </si>
  <si>
    <t>HORSESHOE BEND_2320</t>
  </si>
  <si>
    <t>HORSESHOE BEND</t>
  </si>
  <si>
    <t>HORSESHOE CREEK_2474</t>
  </si>
  <si>
    <t>HORSESHOE CREEK</t>
  </si>
  <si>
    <t>HORSESHOE_2328</t>
  </si>
  <si>
    <t>HORSESHOE</t>
  </si>
  <si>
    <t>HORSFIELD BAY_2256</t>
  </si>
  <si>
    <t>HORSFIELD BAY</t>
  </si>
  <si>
    <t>HORSLEY PARK_2175</t>
  </si>
  <si>
    <t>HORSLEY PARK</t>
  </si>
  <si>
    <t>HORSLEY_2530</t>
  </si>
  <si>
    <t>HORSLEY</t>
  </si>
  <si>
    <t>HOSKINSTOWN_2621</t>
  </si>
  <si>
    <t>HOSKINSTOWN</t>
  </si>
  <si>
    <t>HOVELLS CREEK_2794</t>
  </si>
  <si>
    <t>HOVELLS CREEK</t>
  </si>
  <si>
    <t>HOWARDS GRASS_2480</t>
  </si>
  <si>
    <t>HOWARDS GRASS</t>
  </si>
  <si>
    <t>HOWELL_2360</t>
  </si>
  <si>
    <t>HOWELL</t>
  </si>
  <si>
    <t>HOWELL_2369</t>
  </si>
  <si>
    <t>HOWES SWAMP_2756</t>
  </si>
  <si>
    <t>HOWES SWAMP</t>
  </si>
  <si>
    <t>HOWES VALLEY_2330</t>
  </si>
  <si>
    <t>HOWES VALLEY</t>
  </si>
  <si>
    <t>HOWICK_2330</t>
  </si>
  <si>
    <t>HOWICK</t>
  </si>
  <si>
    <t>HOWLONG_2643</t>
  </si>
  <si>
    <t>HOWLONG</t>
  </si>
  <si>
    <t>HOXTON PARK_2171</t>
  </si>
  <si>
    <t>HOXTON PARK</t>
  </si>
  <si>
    <t>HUME WEIR_2640</t>
  </si>
  <si>
    <t>HUME WEIR</t>
  </si>
  <si>
    <t>HUMULA_2652</t>
  </si>
  <si>
    <t>HUMULA</t>
  </si>
  <si>
    <t>HUNGERFORD_2840</t>
  </si>
  <si>
    <t>HUNGERFORD</t>
  </si>
  <si>
    <t>HUNTERS HILL_2110</t>
  </si>
  <si>
    <t>HUNTERS HILL</t>
  </si>
  <si>
    <t>HUNTERVIEW_2330</t>
  </si>
  <si>
    <t>HUNTERVIEW</t>
  </si>
  <si>
    <t>HUNTINGDON_2446</t>
  </si>
  <si>
    <t>HUNTINGDON</t>
  </si>
  <si>
    <t>HUNTINGWOOD_2148</t>
  </si>
  <si>
    <t>HUNTINGWOOD</t>
  </si>
  <si>
    <t>HUNTLEY_2530</t>
  </si>
  <si>
    <t>HUNTLEY</t>
  </si>
  <si>
    <t>HUNTLEY_2800</t>
  </si>
  <si>
    <t>HUNTLEYS COVE_2111</t>
  </si>
  <si>
    <t>HUNTLEYS COVE</t>
  </si>
  <si>
    <t>HUNTLEYS POINT_2111</t>
  </si>
  <si>
    <t>HUNTLEYS POINT</t>
  </si>
  <si>
    <t>HUONBROOK_2482</t>
  </si>
  <si>
    <t>HUONBROOK</t>
  </si>
  <si>
    <t>HURLSTONE PARK_2193</t>
  </si>
  <si>
    <t>HURLSTONE PARK</t>
  </si>
  <si>
    <t>HURSTVILLE  SOUTH_2220</t>
  </si>
  <si>
    <t>HURSTVILLE  SOUTH</t>
  </si>
  <si>
    <t>HURSTVILLE GROVE_2220</t>
  </si>
  <si>
    <t>HURSTVILLE GROVE</t>
  </si>
  <si>
    <t>HURSTVILLE_2220</t>
  </si>
  <si>
    <t>HURSTVILLE</t>
  </si>
  <si>
    <t>HUSKISSON_2540</t>
  </si>
  <si>
    <t>HUSKISSON</t>
  </si>
  <si>
    <t>HYAMS BEACH_2540</t>
  </si>
  <si>
    <t>HYAMS BEACH</t>
  </si>
  <si>
    <t>HYDES CREEK_2454</t>
  </si>
  <si>
    <t>HYDES CREEK</t>
  </si>
  <si>
    <t>HYLAND PARK_2448</t>
  </si>
  <si>
    <t>HYLAND PARK</t>
  </si>
  <si>
    <t>HYNDMANS CREEK_2446</t>
  </si>
  <si>
    <t>HYNDMANS CREEK</t>
  </si>
  <si>
    <t>ILARWILL_2463</t>
  </si>
  <si>
    <t>ILARWILL</t>
  </si>
  <si>
    <t>ILFORD_2850</t>
  </si>
  <si>
    <t>ILFORD</t>
  </si>
  <si>
    <t>ILLABO_2590</t>
  </si>
  <si>
    <t>ILLABO</t>
  </si>
  <si>
    <t>ILLALONG CREEK_2584</t>
  </si>
  <si>
    <t>ILLALONG CREEK</t>
  </si>
  <si>
    <t>ILLAROO_2540</t>
  </si>
  <si>
    <t>ILLAROO</t>
  </si>
  <si>
    <t>ILLAWONG_2234</t>
  </si>
  <si>
    <t>ILLAWONG</t>
  </si>
  <si>
    <t>ILUKA_2466</t>
  </si>
  <si>
    <t>ILUKA</t>
  </si>
  <si>
    <t>IMERSON_2474</t>
  </si>
  <si>
    <t>IMERSON</t>
  </si>
  <si>
    <t>IMPIMI_2715</t>
  </si>
  <si>
    <t>IMPIMI</t>
  </si>
  <si>
    <t>INDI_2642</t>
  </si>
  <si>
    <t>INDI</t>
  </si>
  <si>
    <t>INGAR_2330</t>
  </si>
  <si>
    <t>INGAR</t>
  </si>
  <si>
    <t>INGEBIRAH_2627</t>
  </si>
  <si>
    <t>INGEBIRAH</t>
  </si>
  <si>
    <t>INGEBYRAH_2627</t>
  </si>
  <si>
    <t>INGEBYRAH</t>
  </si>
  <si>
    <t>INGLEBURN_2565</t>
  </si>
  <si>
    <t>INGLEBURN</t>
  </si>
  <si>
    <t>INGLESIDE_2101</t>
  </si>
  <si>
    <t>INGLESIDE</t>
  </si>
  <si>
    <t>INNER POCKET_2483</t>
  </si>
  <si>
    <t>INNER POCKET</t>
  </si>
  <si>
    <t>INNES VIEW_2429</t>
  </si>
  <si>
    <t>INNES VIEW</t>
  </si>
  <si>
    <t>INVERALOCHY_2580</t>
  </si>
  <si>
    <t>INVERALOCHY</t>
  </si>
  <si>
    <t>INVERELL_2360</t>
  </si>
  <si>
    <t>INVERELL</t>
  </si>
  <si>
    <t>INVERGORDEN_2422</t>
  </si>
  <si>
    <t>INVERGORDEN</t>
  </si>
  <si>
    <t>INVERGORDON_2422</t>
  </si>
  <si>
    <t>INVERGORDON</t>
  </si>
  <si>
    <t>INVERGOWRIE_2350</t>
  </si>
  <si>
    <t>INVERGOWRIE</t>
  </si>
  <si>
    <t>IONA_2321</t>
  </si>
  <si>
    <t>IONA</t>
  </si>
  <si>
    <t>IRON POT CREEK_2474</t>
  </si>
  <si>
    <t>IRON POT CREEK</t>
  </si>
  <si>
    <t>IRONBARK DAM CAMP_2402</t>
  </si>
  <si>
    <t>IRONBARK DAM CAMP</t>
  </si>
  <si>
    <t>IRONBARK_2347</t>
  </si>
  <si>
    <t>IRONBARK</t>
  </si>
  <si>
    <t>IRONBARKS_2871</t>
  </si>
  <si>
    <t>IRONBARKS</t>
  </si>
  <si>
    <t>IRONMUNGY_2630</t>
  </si>
  <si>
    <t>IRONMUNGY</t>
  </si>
  <si>
    <t>IRRAWANG_2324</t>
  </si>
  <si>
    <t>IRRAWANG</t>
  </si>
  <si>
    <t>IRVINGTON_2470</t>
  </si>
  <si>
    <t>IRVINGTON</t>
  </si>
  <si>
    <t>IRYMPLE_2835</t>
  </si>
  <si>
    <t>IRYMPLE</t>
  </si>
  <si>
    <t>ISABELLA_2795</t>
  </si>
  <si>
    <t>ISABELLA</t>
  </si>
  <si>
    <t>ISLAND BEND_2627</t>
  </si>
  <si>
    <t>ISLAND BEND</t>
  </si>
  <si>
    <t>ISLINGTON_2296</t>
  </si>
  <si>
    <t>ISLINGTON</t>
  </si>
  <si>
    <t>ITCHENSTOKE_2756</t>
  </si>
  <si>
    <t>ITCHENSTOKE</t>
  </si>
  <si>
    <t>IVANHOE_2711</t>
  </si>
  <si>
    <t>IVANHOE</t>
  </si>
  <si>
    <t>IVANHOE_2878</t>
  </si>
  <si>
    <t>JACKADGERY_2460</t>
  </si>
  <si>
    <t>JACKADGERY</t>
  </si>
  <si>
    <t>JACKS CREEK_2339</t>
  </si>
  <si>
    <t>JACKS CREEK</t>
  </si>
  <si>
    <t>JACKS CREEK_2390</t>
  </si>
  <si>
    <t>JACKSONS FLAT_2469</t>
  </si>
  <si>
    <t>JACKSONS FLAT</t>
  </si>
  <si>
    <t>JACKY BULBIN FLAT_2463</t>
  </si>
  <si>
    <t>JACKY BULBIN FLAT</t>
  </si>
  <si>
    <t>JAGUMBA_2642</t>
  </si>
  <si>
    <t>JAGUMBA</t>
  </si>
  <si>
    <t>JAGUNGAL WILDERNESS_2642</t>
  </si>
  <si>
    <t>JAGUNGAL WILDERNESS</t>
  </si>
  <si>
    <t>JAMBEROO_2533</t>
  </si>
  <si>
    <t>JAMBEROO</t>
  </si>
  <si>
    <t>JAMES CREEK_2463</t>
  </si>
  <si>
    <t>JAMES CREEK</t>
  </si>
  <si>
    <t>JAMISONTOWN_2750</t>
  </si>
  <si>
    <t>JAMISONTOWN</t>
  </si>
  <si>
    <t>JANNALI_2226</t>
  </si>
  <si>
    <t>JANNALI</t>
  </si>
  <si>
    <t>JASPERS BRUSH_2535</t>
  </si>
  <si>
    <t>JASPERS BRUSH</t>
  </si>
  <si>
    <t>JAUNTER_2787</t>
  </si>
  <si>
    <t>JAUNTER</t>
  </si>
  <si>
    <t>JEIR_2582</t>
  </si>
  <si>
    <t>JEIR</t>
  </si>
  <si>
    <t>JELLAT JELLAT_2550</t>
  </si>
  <si>
    <t>JELLAT JELLAT</t>
  </si>
  <si>
    <t>JELLAT SOUTH_2550</t>
  </si>
  <si>
    <t>JELLAT SOUTH</t>
  </si>
  <si>
    <t>JEMALONG_2871</t>
  </si>
  <si>
    <t>JEMALONG</t>
  </si>
  <si>
    <t>JEMBAICUMBENE_2622</t>
  </si>
  <si>
    <t>JEMBAICUMBENE</t>
  </si>
  <si>
    <t>JENNINGS_4383</t>
  </si>
  <si>
    <t>JENNINGS</t>
  </si>
  <si>
    <t>JENOLAN CAVES_2787</t>
  </si>
  <si>
    <t>JENOLAN CAVES</t>
  </si>
  <si>
    <t>JENOLAN_2790</t>
  </si>
  <si>
    <t>JENOLAN</t>
  </si>
  <si>
    <t>JEOGLA_2350</t>
  </si>
  <si>
    <t>JEOGLA</t>
  </si>
  <si>
    <t>JERANGLE_2630</t>
  </si>
  <si>
    <t>JERANGLE</t>
  </si>
  <si>
    <t>JEREMADRA_2536</t>
  </si>
  <si>
    <t>JEREMADRA</t>
  </si>
  <si>
    <t>JEREMY_2795</t>
  </si>
  <si>
    <t>JEREMY</t>
  </si>
  <si>
    <t>JERILDERIE_2716</t>
  </si>
  <si>
    <t>JERILDERIE</t>
  </si>
  <si>
    <t>JERRABATTGULLA_2622</t>
  </si>
  <si>
    <t>JERRABATTGULLA</t>
  </si>
  <si>
    <t>JERRABOMBERRA_2619</t>
  </si>
  <si>
    <t>JERRABOMBERRA</t>
  </si>
  <si>
    <t>JERRARA_2533</t>
  </si>
  <si>
    <t>JERRARA</t>
  </si>
  <si>
    <t>JERRAWA_2581</t>
  </si>
  <si>
    <t>JERRAWA</t>
  </si>
  <si>
    <t>JERRAWA_2582</t>
  </si>
  <si>
    <t>JERRAWANGALA_2540</t>
  </si>
  <si>
    <t>JERRAWANGALA</t>
  </si>
  <si>
    <t>JERRONG_2580</t>
  </si>
  <si>
    <t>JERRONG</t>
  </si>
  <si>
    <t>JERRONG_2787</t>
  </si>
  <si>
    <t>JERRYS MEADOWS_2795</t>
  </si>
  <si>
    <t>JERRYS MEADOWS</t>
  </si>
  <si>
    <t>JERRYS PLAINS_2330</t>
  </si>
  <si>
    <t>JERRYS PLAINS</t>
  </si>
  <si>
    <t>JERSEYVILLE_2431</t>
  </si>
  <si>
    <t>JERSEYVILLE</t>
  </si>
  <si>
    <t>JERVIS BAY_2540</t>
  </si>
  <si>
    <t>JERVIS BAY</t>
  </si>
  <si>
    <t>JESMOND_2299</t>
  </si>
  <si>
    <t>JESMOND</t>
  </si>
  <si>
    <t>JEWELLS_2280</t>
  </si>
  <si>
    <t>JEWELLS</t>
  </si>
  <si>
    <t>JEWS LAGOON_2397</t>
  </si>
  <si>
    <t>JEWS LAGOON</t>
  </si>
  <si>
    <t>JIGGI_2480</t>
  </si>
  <si>
    <t>JIGGI</t>
  </si>
  <si>
    <t>JILLIBY_2259</t>
  </si>
  <si>
    <t>JILLIBY</t>
  </si>
  <si>
    <t>JIMENBUEN_2630</t>
  </si>
  <si>
    <t>JIMENBUEN</t>
  </si>
  <si>
    <t>JINCUMBILLY_2631</t>
  </si>
  <si>
    <t>JINCUMBILLY</t>
  </si>
  <si>
    <t>JINCUMBILLY_2632</t>
  </si>
  <si>
    <t>JINDABYNE_2627</t>
  </si>
  <si>
    <t>JINDABYNE</t>
  </si>
  <si>
    <t>JINDEN_2622</t>
  </si>
  <si>
    <t>JINDEN</t>
  </si>
  <si>
    <t>JINDERA_2642</t>
  </si>
  <si>
    <t>JINDERA</t>
  </si>
  <si>
    <t>JINGELLIC_2642</t>
  </si>
  <si>
    <t>JINGELLIC</t>
  </si>
  <si>
    <t>JINGERA_2622</t>
  </si>
  <si>
    <t>JINGERA</t>
  </si>
  <si>
    <t>JOADJA_2575</t>
  </si>
  <si>
    <t>JOADJA</t>
  </si>
  <si>
    <t>JOADJA_2577</t>
  </si>
  <si>
    <t>JOES BOX_2469</t>
  </si>
  <si>
    <t>JOES BOX</t>
  </si>
  <si>
    <t>JOHNS RIVER_2443</t>
  </si>
  <si>
    <t>JOHNS RIVER</t>
  </si>
  <si>
    <t>JOHNSONS CREEK_2422</t>
  </si>
  <si>
    <t>JOHNSONS CREEK</t>
  </si>
  <si>
    <t>JOLLY NOSE_2445</t>
  </si>
  <si>
    <t>JOLLY NOSE</t>
  </si>
  <si>
    <t>JONES BRIDGE_2720</t>
  </si>
  <si>
    <t>JONES BRIDGE</t>
  </si>
  <si>
    <t>JONES CREEK_2722</t>
  </si>
  <si>
    <t>JONES CREEK</t>
  </si>
  <si>
    <t>JONES CREEK_2830</t>
  </si>
  <si>
    <t>JONES FLAT_2729</t>
  </si>
  <si>
    <t>JONES FLAT</t>
  </si>
  <si>
    <t>JONES ISLAND_2430</t>
  </si>
  <si>
    <t>JONES ISLAND</t>
  </si>
  <si>
    <t>JOPPA JUNCTION_2580</t>
  </si>
  <si>
    <t>JOPPA JUNCTION</t>
  </si>
  <si>
    <t>JORDAN SPRINGS_2747</t>
  </si>
  <si>
    <t>JORDAN SPRINGS</t>
  </si>
  <si>
    <t>JUDDS CREEK_2795</t>
  </si>
  <si>
    <t>JUDDS CREEK</t>
  </si>
  <si>
    <t>JUGIONG_2726</t>
  </si>
  <si>
    <t>JUGIONG</t>
  </si>
  <si>
    <t>JUMP SPUR_2330</t>
  </si>
  <si>
    <t>JUMP SPUR</t>
  </si>
  <si>
    <t>JUNCTION HILL_2460</t>
  </si>
  <si>
    <t>JUNCTION HILL</t>
  </si>
  <si>
    <t>JUNCTION HOLE_2810</t>
  </si>
  <si>
    <t>JUNCTION HOLE</t>
  </si>
  <si>
    <t>JUNCTION REEFS_2792</t>
  </si>
  <si>
    <t>JUNCTION REEFS</t>
  </si>
  <si>
    <t>JUNEE REEFS_2652</t>
  </si>
  <si>
    <t>JUNEE REEFS</t>
  </si>
  <si>
    <t>JUNEE REEFS_2666</t>
  </si>
  <si>
    <t>JUNEE_2663</t>
  </si>
  <si>
    <t>JUNEE</t>
  </si>
  <si>
    <t>KADINA_2870</t>
  </si>
  <si>
    <t>KADINA</t>
  </si>
  <si>
    <t>KADUNGLE_2875</t>
  </si>
  <si>
    <t>KADUNGLE</t>
  </si>
  <si>
    <t>KAHIBAH_2290</t>
  </si>
  <si>
    <t>KAHIBAH</t>
  </si>
  <si>
    <t>KAIN_2622</t>
  </si>
  <si>
    <t>KAIN</t>
  </si>
  <si>
    <t>KAINS FLAT_2850</t>
  </si>
  <si>
    <t>KAINS FLAT</t>
  </si>
  <si>
    <t>KALANG_2454</t>
  </si>
  <si>
    <t>KALANG</t>
  </si>
  <si>
    <t>KALARU_2550</t>
  </si>
  <si>
    <t>KALARU</t>
  </si>
  <si>
    <t>KALEENTHA_2879</t>
  </si>
  <si>
    <t>KALEENTHA</t>
  </si>
  <si>
    <t>KALKITE_2627</t>
  </si>
  <si>
    <t>KALKITE</t>
  </si>
  <si>
    <t>KAMARAH_2665</t>
  </si>
  <si>
    <t>KAMARAH</t>
  </si>
  <si>
    <t>KAMERUKA_2550</t>
  </si>
  <si>
    <t>KAMERUKA</t>
  </si>
  <si>
    <t>KANAHOOKA_2530</t>
  </si>
  <si>
    <t>KANAHOOKA</t>
  </si>
  <si>
    <t>KANANGRA_2787</t>
  </si>
  <si>
    <t>KANANGRA</t>
  </si>
  <si>
    <t>KANDOS_2848</t>
  </si>
  <si>
    <t>KANDOS</t>
  </si>
  <si>
    <t>KANGALOON_2576</t>
  </si>
  <si>
    <t>KANGALOON</t>
  </si>
  <si>
    <t>KANGAROO CAMP_2360</t>
  </si>
  <si>
    <t>KANGAROO CAMP</t>
  </si>
  <si>
    <t>KANGAROO CREEK_2460</t>
  </si>
  <si>
    <t>KANGAROO CREEK</t>
  </si>
  <si>
    <t>KANGAROO FLAT NSW_2791</t>
  </si>
  <si>
    <t>KANGAROO FLAT NSW</t>
  </si>
  <si>
    <t>KANGAROO FLAT_2793</t>
  </si>
  <si>
    <t>KANGAROO FLAT</t>
  </si>
  <si>
    <t>KANGAROO MOUNT_2727</t>
  </si>
  <si>
    <t>KANGAROO MOUNT</t>
  </si>
  <si>
    <t>KANGAROO POINT_2224</t>
  </si>
  <si>
    <t>KANGAROO POINT</t>
  </si>
  <si>
    <t>KANGAROO VALLEY_2577</t>
  </si>
  <si>
    <t>KANGAROO VALLEY</t>
  </si>
  <si>
    <t>KANGAROO WATERHOLE_2330</t>
  </si>
  <si>
    <t>KANGAROO WATERHOLE</t>
  </si>
  <si>
    <t>KANGAROOBIE_2800</t>
  </si>
  <si>
    <t>KANGAROOBIE</t>
  </si>
  <si>
    <t>KANGIARA_2582</t>
  </si>
  <si>
    <t>KANGIARA</t>
  </si>
  <si>
    <t>KANGY ANGY_2258</t>
  </si>
  <si>
    <t>KANGY ANGY</t>
  </si>
  <si>
    <t>KANIMBLA_2790</t>
  </si>
  <si>
    <t>KANIMBLA</t>
  </si>
  <si>
    <t>KANKOOL_2339</t>
  </si>
  <si>
    <t>KANKOOL</t>
  </si>
  <si>
    <t>KANOONA_2550</t>
  </si>
  <si>
    <t>KANOONA</t>
  </si>
  <si>
    <t>KANWAL_2259</t>
  </si>
  <si>
    <t>KANWAL</t>
  </si>
  <si>
    <t>KAPOOKA MILPO_2661</t>
  </si>
  <si>
    <t>KAPOOKA MILPO</t>
  </si>
  <si>
    <t>KAPOOKA_2661</t>
  </si>
  <si>
    <t>KAPOOKA</t>
  </si>
  <si>
    <t>KAPUTAR_2390</t>
  </si>
  <si>
    <t>KAPUTAR</t>
  </si>
  <si>
    <t>KARAAK FLAT_2429</t>
  </si>
  <si>
    <t>KARAAK FLAT</t>
  </si>
  <si>
    <t>KARABAR_2620</t>
  </si>
  <si>
    <t>KARABAR</t>
  </si>
  <si>
    <t>KARANGI_2450</t>
  </si>
  <si>
    <t>KARANGI</t>
  </si>
  <si>
    <t>KAREELA_2232</t>
  </si>
  <si>
    <t>KAREELA</t>
  </si>
  <si>
    <t>KARIONG_2250</t>
  </si>
  <si>
    <t>KARIONG</t>
  </si>
  <si>
    <t>KARKATT_2429</t>
  </si>
  <si>
    <t>KARKATT</t>
  </si>
  <si>
    <t>KARS SPRINGS_2337</t>
  </si>
  <si>
    <t>KARS SPRINGS</t>
  </si>
  <si>
    <t>KARUAH_2324</t>
  </si>
  <si>
    <t>KARUAH</t>
  </si>
  <si>
    <t>KATHIDA_2370</t>
  </si>
  <si>
    <t>KATHIDA</t>
  </si>
  <si>
    <t>KATOOMBA_2780</t>
  </si>
  <si>
    <t>KATOOMBA</t>
  </si>
  <si>
    <t>KAYTOUN_2345</t>
  </si>
  <si>
    <t>KAYTOUN</t>
  </si>
  <si>
    <t>KAYUGA_2333</t>
  </si>
  <si>
    <t>KAYUGA</t>
  </si>
  <si>
    <t>KEAJURA_2652</t>
  </si>
  <si>
    <t>KEAJURA</t>
  </si>
  <si>
    <t>KEARNS_2558</t>
  </si>
  <si>
    <t>KEARNS</t>
  </si>
  <si>
    <t>KEARSLEY_2325</t>
  </si>
  <si>
    <t>KEARSLEY</t>
  </si>
  <si>
    <t>KEDUMBA CROSSING_2787</t>
  </si>
  <si>
    <t>KEDUMBA CROSSING</t>
  </si>
  <si>
    <t>KEEPIT_2340</t>
  </si>
  <si>
    <t>KEEPIT</t>
  </si>
  <si>
    <t>KEERA_2404</t>
  </si>
  <si>
    <t>KEERA</t>
  </si>
  <si>
    <t>KEERRONG_2480</t>
  </si>
  <si>
    <t>KEERRONG</t>
  </si>
  <si>
    <t>KEINBAH_2320</t>
  </si>
  <si>
    <t>KEINBAH</t>
  </si>
  <si>
    <t>KEIRAVILLE_2500</t>
  </si>
  <si>
    <t>KEIRAVILLE</t>
  </si>
  <si>
    <t>KEITH HALL_2478</t>
  </si>
  <si>
    <t>KEITH HALL</t>
  </si>
  <si>
    <t>KELBURN_2580</t>
  </si>
  <si>
    <t>KELBURN</t>
  </si>
  <si>
    <t>KELGOOLA_2849</t>
  </si>
  <si>
    <t>KELGOOLA</t>
  </si>
  <si>
    <t>KELLYS CREEK_2809</t>
  </si>
  <si>
    <t>KELLYS CREEK</t>
  </si>
  <si>
    <t>KELLYS PLAINS_2350</t>
  </si>
  <si>
    <t>KELLYS PLAINS</t>
  </si>
  <si>
    <t>KELLYVILLE RIDGE_2155</t>
  </si>
  <si>
    <t>KELLYVILLE RIDGE</t>
  </si>
  <si>
    <t>KELLYVILLE_2155</t>
  </si>
  <si>
    <t>KELLYVILLE</t>
  </si>
  <si>
    <t>KELLYVILLE_2156</t>
  </si>
  <si>
    <t>KELSO_2795</t>
  </si>
  <si>
    <t>KELSO</t>
  </si>
  <si>
    <t>KELVIN_2380</t>
  </si>
  <si>
    <t>KELVIN</t>
  </si>
  <si>
    <t>KEMBLA GRANGE_2526</t>
  </si>
  <si>
    <t>KEMBLA GRANGE</t>
  </si>
  <si>
    <t>KEMBLA HEIGHTS_2526</t>
  </si>
  <si>
    <t>KEMBLA HEIGHTS</t>
  </si>
  <si>
    <t>KEMMEL HILL_2705</t>
  </si>
  <si>
    <t>KEMMEL HILL</t>
  </si>
  <si>
    <t>KEMPS CREEK_2178</t>
  </si>
  <si>
    <t>KEMPS CREEK</t>
  </si>
  <si>
    <t>KEMPSEY SOUTH_2440</t>
  </si>
  <si>
    <t>KEMPSEY SOUTH</t>
  </si>
  <si>
    <t>KEMPSEY_2440</t>
  </si>
  <si>
    <t>KEMPSEY</t>
  </si>
  <si>
    <t>KEMPSTON_2474</t>
  </si>
  <si>
    <t>KEMPSTON</t>
  </si>
  <si>
    <t>KEMPTON_2583</t>
  </si>
  <si>
    <t>KEMPTON</t>
  </si>
  <si>
    <t>KENDALL_2439</t>
  </si>
  <si>
    <t>KENDALL</t>
  </si>
  <si>
    <t>KENEBRI_2396</t>
  </si>
  <si>
    <t>KENEBRI</t>
  </si>
  <si>
    <t>KENMORE_2580</t>
  </si>
  <si>
    <t>KENMORE</t>
  </si>
  <si>
    <t>KENNAICLE CREEK_2449</t>
  </si>
  <si>
    <t>KENNAICLE CREEK</t>
  </si>
  <si>
    <t>KENNYS CREEK_2586</t>
  </si>
  <si>
    <t>KENNYS CREEK</t>
  </si>
  <si>
    <t>KENSINGTON_2033</t>
  </si>
  <si>
    <t>KENSINGTON</t>
  </si>
  <si>
    <t>KENTHURST_2156</t>
  </si>
  <si>
    <t>KENTHURST</t>
  </si>
  <si>
    <t>KENTHURST_2747</t>
  </si>
  <si>
    <t>KENTLYN_2560</t>
  </si>
  <si>
    <t>KENTLYN</t>
  </si>
  <si>
    <t>KENTUCKY SOUTH_2354</t>
  </si>
  <si>
    <t>KENTUCKY SOUTH</t>
  </si>
  <si>
    <t>KENTUCKY_2354</t>
  </si>
  <si>
    <t>KENTUCKY</t>
  </si>
  <si>
    <t>KEREWONG_2439</t>
  </si>
  <si>
    <t>KEREWONG</t>
  </si>
  <si>
    <t>KERI KERI_2711</t>
  </si>
  <si>
    <t>KERI KERI</t>
  </si>
  <si>
    <t>KERPA OUTSTATION_2879</t>
  </si>
  <si>
    <t>KERPA OUTSTATION</t>
  </si>
  <si>
    <t>KERRABEE_2328</t>
  </si>
  <si>
    <t>KERRABEE</t>
  </si>
  <si>
    <t>KERRIGUNDI_2835</t>
  </si>
  <si>
    <t>KERRIGUNDI</t>
  </si>
  <si>
    <t>KERRIWAH_2873</t>
  </si>
  <si>
    <t>KERRIWAH</t>
  </si>
  <si>
    <t>KERRONG_2480</t>
  </si>
  <si>
    <t>KERRONG</t>
  </si>
  <si>
    <t>KERRS CREEK_2800</t>
  </si>
  <si>
    <t>KERRS CREEK</t>
  </si>
  <si>
    <t>KEW_2439</t>
  </si>
  <si>
    <t>KEW</t>
  </si>
  <si>
    <t>KEYBARBIN_2469</t>
  </si>
  <si>
    <t>KEYBARBIN</t>
  </si>
  <si>
    <t>KHANCOBAN_2642</t>
  </si>
  <si>
    <t>KHANCOBAN</t>
  </si>
  <si>
    <t>KHATAMBUHL_2429</t>
  </si>
  <si>
    <t>KHATAMBUHL</t>
  </si>
  <si>
    <t>KIA ORA_2422</t>
  </si>
  <si>
    <t>KIA ORA</t>
  </si>
  <si>
    <t>KIACATOO_2877</t>
  </si>
  <si>
    <t>KIACATOO</t>
  </si>
  <si>
    <t>KIAH_2551</t>
  </si>
  <si>
    <t>KIAH</t>
  </si>
  <si>
    <t>KIALLA_2583</t>
  </si>
  <si>
    <t>KIALLA</t>
  </si>
  <si>
    <t>KIAMA DOWNS_2533</t>
  </si>
  <si>
    <t>KIAMA DOWNS</t>
  </si>
  <si>
    <t>KIAMA HEIGHTS_2533</t>
  </si>
  <si>
    <t>KIAMA HEIGHTS</t>
  </si>
  <si>
    <t>KIAMA_2533</t>
  </si>
  <si>
    <t>KIAMA</t>
  </si>
  <si>
    <t>KIANDOOL_2390</t>
  </si>
  <si>
    <t>KIANDOOL</t>
  </si>
  <si>
    <t>KIANGA_2546</t>
  </si>
  <si>
    <t>KIANGA</t>
  </si>
  <si>
    <t>KIAR_2259</t>
  </si>
  <si>
    <t>KIAR</t>
  </si>
  <si>
    <t>KICKABIL_2830</t>
  </si>
  <si>
    <t>KICKABIL</t>
  </si>
  <si>
    <t>KIEL KIEL_2832</t>
  </si>
  <si>
    <t>KIEL KIEL</t>
  </si>
  <si>
    <t>KIELVALE_2484</t>
  </si>
  <si>
    <t>KIELVALE</t>
  </si>
  <si>
    <t>KIKIAMAH_2594</t>
  </si>
  <si>
    <t>KIKIAMAH</t>
  </si>
  <si>
    <t>KIKOIRA_2669</t>
  </si>
  <si>
    <t>KIKOIRA</t>
  </si>
  <si>
    <t>KILABEN BAY_2283</t>
  </si>
  <si>
    <t>KILABEN BAY</t>
  </si>
  <si>
    <t>KILDARY_2669</t>
  </si>
  <si>
    <t>KILDARY</t>
  </si>
  <si>
    <t>KILGIN_2472</t>
  </si>
  <si>
    <t>KILGIN</t>
  </si>
  <si>
    <t>KILGRA_2474</t>
  </si>
  <si>
    <t>KILGRA</t>
  </si>
  <si>
    <t>KILLABAKH_2429</t>
  </si>
  <si>
    <t>KILLABAKH</t>
  </si>
  <si>
    <t>KILLARA_2071</t>
  </si>
  <si>
    <t>KILLARA</t>
  </si>
  <si>
    <t>KILLARNEY HEIGHTS_2087</t>
  </si>
  <si>
    <t>KILLARNEY HEIGHTS</t>
  </si>
  <si>
    <t>KILLARNEY VALE_2261</t>
  </si>
  <si>
    <t>KILLARNEY VALE</t>
  </si>
  <si>
    <t>KILLAWARRA_2429</t>
  </si>
  <si>
    <t>KILLAWARRA</t>
  </si>
  <si>
    <t>KILLCARE HEIGHTS_2257</t>
  </si>
  <si>
    <t>KILLCARE HEIGHTS</t>
  </si>
  <si>
    <t>KILLCARE_2257</t>
  </si>
  <si>
    <t>KILLCARE</t>
  </si>
  <si>
    <t>KILLIEKRANKIE_2449</t>
  </si>
  <si>
    <t>KILLIEKRANKIE</t>
  </si>
  <si>
    <t>KILLIMICAT_2720</t>
  </si>
  <si>
    <t>KILLIMICAT</t>
  </si>
  <si>
    <t>KILLIMICAT_2722</t>
  </si>
  <si>
    <t>KILLINGWORTH_2278</t>
  </si>
  <si>
    <t>KILLINGWORTH</t>
  </si>
  <si>
    <t>KILLONGBUTTA_2795</t>
  </si>
  <si>
    <t>KILLONGBUTTA</t>
  </si>
  <si>
    <t>KIMBERLEY_2369</t>
  </si>
  <si>
    <t>KIMBERLEY</t>
  </si>
  <si>
    <t>KIMBRIKI_2429</t>
  </si>
  <si>
    <t>KIMBRIKI</t>
  </si>
  <si>
    <t>KINALUNG_2880</t>
  </si>
  <si>
    <t>KINALUNG</t>
  </si>
  <si>
    <t>KINCHELA_2440</t>
  </si>
  <si>
    <t>KINCHELA</t>
  </si>
  <si>
    <t>KINCUMBER SOUTH_2251</t>
  </si>
  <si>
    <t>KINCUMBER SOUTH</t>
  </si>
  <si>
    <t>KINCUMBER_2251</t>
  </si>
  <si>
    <t>KINCUMBER</t>
  </si>
  <si>
    <t>KINDEE_2446</t>
  </si>
  <si>
    <t>KINDEE</t>
  </si>
  <si>
    <t>KINDERVALE_2622</t>
  </si>
  <si>
    <t>KINDERVALE</t>
  </si>
  <si>
    <t>KING CREEK_2446</t>
  </si>
  <si>
    <t>KING CREEK</t>
  </si>
  <si>
    <t>KINGFISHER SHORES_2259</t>
  </si>
  <si>
    <t>KINGFISHER SHORES</t>
  </si>
  <si>
    <t>KINGHORNE_2540</t>
  </si>
  <si>
    <t>KINGHORNE</t>
  </si>
  <si>
    <t>KINGS CORNER_2546</t>
  </si>
  <si>
    <t>KINGS CORNER</t>
  </si>
  <si>
    <t>KINGS FOREST_2487</t>
  </si>
  <si>
    <t>KINGS FOREST</t>
  </si>
  <si>
    <t>KINGS GAP_2328</t>
  </si>
  <si>
    <t>KINGS GAP</t>
  </si>
  <si>
    <t>KINGS LANGLEY_2147</t>
  </si>
  <si>
    <t>KINGS LANGLEY</t>
  </si>
  <si>
    <t>KINGS PARK_2148</t>
  </si>
  <si>
    <t>KINGS PARK</t>
  </si>
  <si>
    <t>KINGS PLAINS_2360</t>
  </si>
  <si>
    <t>KINGS PLAINS</t>
  </si>
  <si>
    <t>KINGS PLAINS_2799</t>
  </si>
  <si>
    <t>KINGS POINT_2539</t>
  </si>
  <si>
    <t>KINGS POINT</t>
  </si>
  <si>
    <t>KINGSCLIFF_2487</t>
  </si>
  <si>
    <t>KINGSCLIFF</t>
  </si>
  <si>
    <t>KINGSDALE_2580</t>
  </si>
  <si>
    <t>KINGSDALE</t>
  </si>
  <si>
    <t>KINGSFORD_2032</t>
  </si>
  <si>
    <t>KINGSFORD</t>
  </si>
  <si>
    <t>KINGSGATE_2370</t>
  </si>
  <si>
    <t>KINGSGATE</t>
  </si>
  <si>
    <t>KINGSGROVE_2208</t>
  </si>
  <si>
    <t>KINGSGROVE</t>
  </si>
  <si>
    <t>KINGSLAND_2360</t>
  </si>
  <si>
    <t>KINGSLAND</t>
  </si>
  <si>
    <t>KINGSTOWN_2358</t>
  </si>
  <si>
    <t>KINGSTOWN</t>
  </si>
  <si>
    <t>KINGSVALE_2587</t>
  </si>
  <si>
    <t>KINGSVALE</t>
  </si>
  <si>
    <t>KINGSWOOD_2340</t>
  </si>
  <si>
    <t>KINGSWOOD</t>
  </si>
  <si>
    <t>KINGSWOOD_2550</t>
  </si>
  <si>
    <t>KINGSWOOD_2747</t>
  </si>
  <si>
    <t>KINGSWOOD_2748</t>
  </si>
  <si>
    <t>KINROSS GARDENS_2324</t>
  </si>
  <si>
    <t>KINROSS GARDENS</t>
  </si>
  <si>
    <t>KIOLOA_2539</t>
  </si>
  <si>
    <t>KIOLOA</t>
  </si>
  <si>
    <t>KIORA_2537</t>
  </si>
  <si>
    <t>KIORA</t>
  </si>
  <si>
    <t>KIPPARA_2441</t>
  </si>
  <si>
    <t>KIPPARA</t>
  </si>
  <si>
    <t>KIPPAXS_2429</t>
  </si>
  <si>
    <t>KIPPAXS</t>
  </si>
  <si>
    <t>KIPPENDUFF_2469</t>
  </si>
  <si>
    <t>KIPPENDUFF</t>
  </si>
  <si>
    <t>KIRKCONNELL_2795</t>
  </si>
  <si>
    <t>KIRKCONNELL</t>
  </si>
  <si>
    <t>KIRKHAM_2570</t>
  </si>
  <si>
    <t>KIRKHAM</t>
  </si>
  <si>
    <t>KIRRAWEE_2231</t>
  </si>
  <si>
    <t>KIRRAWEE</t>
  </si>
  <si>
    <t>KIRRAWEE_2232</t>
  </si>
  <si>
    <t>KIRRIBILLI_2061</t>
  </si>
  <si>
    <t>KIRRIBILLI</t>
  </si>
  <si>
    <t>KITCHENER_2325</t>
  </si>
  <si>
    <t>KITCHENER</t>
  </si>
  <si>
    <t>KIWARRAK_2430</t>
  </si>
  <si>
    <t>KIWARRAK</t>
  </si>
  <si>
    <t>KLORI_2345</t>
  </si>
  <si>
    <t>KLORI</t>
  </si>
  <si>
    <t>KLORI_2346</t>
  </si>
  <si>
    <t>KNIGHTS HILL_2577</t>
  </si>
  <si>
    <t>KNIGHTS HILL</t>
  </si>
  <si>
    <t>KNOCKROW_2479</t>
  </si>
  <si>
    <t>KNOCKROW</t>
  </si>
  <si>
    <t>KNORRIT FLAT_2424</t>
  </si>
  <si>
    <t>KNORRIT FLAT</t>
  </si>
  <si>
    <t>KNORRIT FOREST_2424</t>
  </si>
  <si>
    <t>KNORRIT FOREST</t>
  </si>
  <si>
    <t>KOGARAH BAY_2217</t>
  </si>
  <si>
    <t>KOGARAH BAY</t>
  </si>
  <si>
    <t>KOGARAH_2196</t>
  </si>
  <si>
    <t>KOGARAH</t>
  </si>
  <si>
    <t>KOGARAH_2217</t>
  </si>
  <si>
    <t>KOLOONA_2402</t>
  </si>
  <si>
    <t>KOLOONA</t>
  </si>
  <si>
    <t>KONORIGAN_2480</t>
  </si>
  <si>
    <t>KONORIGAN</t>
  </si>
  <si>
    <t>KOOBA_2680</t>
  </si>
  <si>
    <t>KOOBA</t>
  </si>
  <si>
    <t>KOOKABOOKRA_2370</t>
  </si>
  <si>
    <t>KOOKABOOKRA</t>
  </si>
  <si>
    <t>KOOLEWONG_2256</t>
  </si>
  <si>
    <t>KOOLEWONG</t>
  </si>
  <si>
    <t>KOOLKHAN_2460</t>
  </si>
  <si>
    <t>KOOLKHAN</t>
  </si>
  <si>
    <t>KOONADAN_2705</t>
  </si>
  <si>
    <t>KOONADAN</t>
  </si>
  <si>
    <t>KOONAWARRA_2530</t>
  </si>
  <si>
    <t>KOONAWARRA</t>
  </si>
  <si>
    <t>KOONORIGAN_2480</t>
  </si>
  <si>
    <t>KOONORIGAN</t>
  </si>
  <si>
    <t>KOONYUM RANGE_2482</t>
  </si>
  <si>
    <t>KOONYUM RANGE</t>
  </si>
  <si>
    <t>KOORAGANG_2304</t>
  </si>
  <si>
    <t>KOORAGANG</t>
  </si>
  <si>
    <t>KOORAINGHAT_2430</t>
  </si>
  <si>
    <t>KOORAINGHAT</t>
  </si>
  <si>
    <t>KOORAKEE_2737</t>
  </si>
  <si>
    <t>KOORAKEE</t>
  </si>
  <si>
    <t>KOORAWATHA_2807</t>
  </si>
  <si>
    <t>KOORAWATHA</t>
  </si>
  <si>
    <t>KOORINGAL_2650</t>
  </si>
  <si>
    <t>KOORINGAL</t>
  </si>
  <si>
    <t>KOOROONGAL_2711</t>
  </si>
  <si>
    <t>KOOROONGAL</t>
  </si>
  <si>
    <t>KOOROOWI_2454</t>
  </si>
  <si>
    <t>KOOROOWI</t>
  </si>
  <si>
    <t>KOOTHNEY_2832</t>
  </si>
  <si>
    <t>KOOTHNEY</t>
  </si>
  <si>
    <t>KOOTINGAL_2352</t>
  </si>
  <si>
    <t>KOOTINGAL</t>
  </si>
  <si>
    <t>KORAKOA_2259</t>
  </si>
  <si>
    <t>KORAKOA</t>
  </si>
  <si>
    <t>KORALEIGH_2735</t>
  </si>
  <si>
    <t>KORALEIGH</t>
  </si>
  <si>
    <t>KOREELAH_2476</t>
  </si>
  <si>
    <t>KOREELAH</t>
  </si>
  <si>
    <t>KORORA_2450</t>
  </si>
  <si>
    <t>KORORA</t>
  </si>
  <si>
    <t>KOSCIUSKO CHALET_2627</t>
  </si>
  <si>
    <t>KOSCIUSKO CHALET</t>
  </si>
  <si>
    <t>KOSCIUSZKO NATIONAL PARK_2627</t>
  </si>
  <si>
    <t>KOSCIUSZKO NATIONAL PARK</t>
  </si>
  <si>
    <t>KOSCIUSZKO_2627</t>
  </si>
  <si>
    <t>KOSCIUSZKO</t>
  </si>
  <si>
    <t>KOTARA SOUTH_2289</t>
  </si>
  <si>
    <t>KOTARA SOUTH</t>
  </si>
  <si>
    <t>KOTARA_2289</t>
  </si>
  <si>
    <t>KOTARA</t>
  </si>
  <si>
    <t>KOWEN_2620</t>
  </si>
  <si>
    <t>KOWEN</t>
  </si>
  <si>
    <t>KRAMBACH_2429</t>
  </si>
  <si>
    <t>KRAMBACH</t>
  </si>
  <si>
    <t>KRAWARREE_2622</t>
  </si>
  <si>
    <t>KRAWARREE</t>
  </si>
  <si>
    <t>KREMNOS_2460</t>
  </si>
  <si>
    <t>KREMNOS</t>
  </si>
  <si>
    <t>KULNURA_2250</t>
  </si>
  <si>
    <t>KULNURA</t>
  </si>
  <si>
    <t>KULWIN_2835</t>
  </si>
  <si>
    <t>KULWIN</t>
  </si>
  <si>
    <t>KUNAMA_2730</t>
  </si>
  <si>
    <t>KUNAMA</t>
  </si>
  <si>
    <t>KUNDABUNG_2441</t>
  </si>
  <si>
    <t>KUNDABUNG</t>
  </si>
  <si>
    <t>KUNDIBAKH_2422</t>
  </si>
  <si>
    <t>KUNDIBAKH</t>
  </si>
  <si>
    <t>KUNDIBAKH_2429</t>
  </si>
  <si>
    <t>KUNDLE KUNDLE_2430</t>
  </si>
  <si>
    <t>KUNDLE KUNDLE</t>
  </si>
  <si>
    <t>KUNGALA_2460</t>
  </si>
  <si>
    <t>KUNGALA</t>
  </si>
  <si>
    <t>KUNGHUR CREEK_2484</t>
  </si>
  <si>
    <t>KUNGHUR CREEK</t>
  </si>
  <si>
    <t>KUNGHUR_2484</t>
  </si>
  <si>
    <t>KUNGHUR</t>
  </si>
  <si>
    <t>KUNOPIA_2405</t>
  </si>
  <si>
    <t>KUNOPIA</t>
  </si>
  <si>
    <t>KU-RING-GAI CHASE_0</t>
  </si>
  <si>
    <t>KU-RING-GAI CHASE</t>
  </si>
  <si>
    <t>KU-RING-GAI CHASE_2084</t>
  </si>
  <si>
    <t>KU-RING-GAI_2073</t>
  </si>
  <si>
    <t>KU-RING-GAI</t>
  </si>
  <si>
    <t>KURMOND_2757</t>
  </si>
  <si>
    <t>KURMOND</t>
  </si>
  <si>
    <t>KURNELL_2231</t>
  </si>
  <si>
    <t>KURNELL</t>
  </si>
  <si>
    <t>KURRABA POINT_2089</t>
  </si>
  <si>
    <t>KURRABA POINT</t>
  </si>
  <si>
    <t>KURRAJONG HEIGHTS_2758</t>
  </si>
  <si>
    <t>KURRAJONG HEIGHTS</t>
  </si>
  <si>
    <t>KURRAJONG HILLS_2758</t>
  </si>
  <si>
    <t>KURRAJONG HILLS</t>
  </si>
  <si>
    <t>KURRAJONG_2758</t>
  </si>
  <si>
    <t>KURRAJONG</t>
  </si>
  <si>
    <t>KURRI KURRI_2327</t>
  </si>
  <si>
    <t>KURRI KURRI</t>
  </si>
  <si>
    <t>KYALITE_2715</t>
  </si>
  <si>
    <t>KYALITE</t>
  </si>
  <si>
    <t>KYARRAN_2460</t>
  </si>
  <si>
    <t>KYARRAN</t>
  </si>
  <si>
    <t>KYBEYAN_2630</t>
  </si>
  <si>
    <t>KYBEYAN</t>
  </si>
  <si>
    <t>KYBEYAN_2631</t>
  </si>
  <si>
    <t>KYDRA_2631</t>
  </si>
  <si>
    <t>KYDRA</t>
  </si>
  <si>
    <t>KYEAMBA GAP_2650</t>
  </si>
  <si>
    <t>KYEAMBA GAP</t>
  </si>
  <si>
    <t>KYEAMBA_2650</t>
  </si>
  <si>
    <t>KYEAMBA</t>
  </si>
  <si>
    <t>KYEEMAGH_2216</t>
  </si>
  <si>
    <t>KYEEMAGH</t>
  </si>
  <si>
    <t>KYLE BAY_2221</t>
  </si>
  <si>
    <t>KYLE BAY</t>
  </si>
  <si>
    <t>KYNNUMBOON_2484</t>
  </si>
  <si>
    <t>KYNNUMBOON</t>
  </si>
  <si>
    <t>KYOGLE_2474</t>
  </si>
  <si>
    <t>KYOGLE</t>
  </si>
  <si>
    <t>KYWONG_2700</t>
  </si>
  <si>
    <t>KYWONG</t>
  </si>
  <si>
    <t>LA PEROUSE_2036</t>
  </si>
  <si>
    <t>LA PEROUSE</t>
  </si>
  <si>
    <t>LACMALAC_2720</t>
  </si>
  <si>
    <t>LACMALAC</t>
  </si>
  <si>
    <t>LADE VALE_2581</t>
  </si>
  <si>
    <t>LADE VALE</t>
  </si>
  <si>
    <t>LADYSMITH_2652</t>
  </si>
  <si>
    <t>LADYSMITH</t>
  </si>
  <si>
    <t>LAFFING WATERS_2795</t>
  </si>
  <si>
    <t>LAFFING WATERS</t>
  </si>
  <si>
    <t>LAGGAN_2583</t>
  </si>
  <si>
    <t>LAGGAN</t>
  </si>
  <si>
    <t>LAGOON GRASS_2480</t>
  </si>
  <si>
    <t>LAGOON GRASS</t>
  </si>
  <si>
    <t>LAGUNA_2325</t>
  </si>
  <si>
    <t>LAGUNA</t>
  </si>
  <si>
    <t>LAHEYS CREEK_2844</t>
  </si>
  <si>
    <t>LAHEYS CREEK</t>
  </si>
  <si>
    <t>LAKE ALBERT_2650</t>
  </si>
  <si>
    <t>LAKE ALBERT</t>
  </si>
  <si>
    <t>LAKE BATHURST_2580</t>
  </si>
  <si>
    <t>LAKE BATHURST</t>
  </si>
  <si>
    <t>LAKE BREWSTER_2675</t>
  </si>
  <si>
    <t>LAKE BREWSTER</t>
  </si>
  <si>
    <t>LAKE BURRENDONG_2820</t>
  </si>
  <si>
    <t>LAKE BURRENDONG</t>
  </si>
  <si>
    <t>LAKE CARGELLIGO_2672</t>
  </si>
  <si>
    <t>LAKE CARGELLIGO</t>
  </si>
  <si>
    <t>LAKE CATHIE_2445</t>
  </si>
  <si>
    <t>LAKE CATHIE</t>
  </si>
  <si>
    <t>LAKE CONJOLA WEST_2539</t>
  </si>
  <si>
    <t>LAKE CONJOLA WEST</t>
  </si>
  <si>
    <t>LAKE CONJOLA_2539</t>
  </si>
  <si>
    <t>LAKE CONJOLA</t>
  </si>
  <si>
    <t>LAKE COWAL_2671</t>
  </si>
  <si>
    <t>LAKE COWAL</t>
  </si>
  <si>
    <t>LAKE GEORGE_2581</t>
  </si>
  <si>
    <t>LAKE GEORGE</t>
  </si>
  <si>
    <t>LAKE HAVEN_2259</t>
  </si>
  <si>
    <t>LAKE HAVEN</t>
  </si>
  <si>
    <t>LAKE HAVEN_2263</t>
  </si>
  <si>
    <t>LAKE HEIGHTS_2502</t>
  </si>
  <si>
    <t>LAKE HEIGHTS</t>
  </si>
  <si>
    <t>LAKE HIAWATHA_2462</t>
  </si>
  <si>
    <t>LAKE HIAWATHA</t>
  </si>
  <si>
    <t>LAKE HUME VILLAGE_3691</t>
  </si>
  <si>
    <t>LAKE HUME VILLAGE</t>
  </si>
  <si>
    <t>LAKE ILLAWARRA_2528</t>
  </si>
  <si>
    <t>LAKE ILLAWARRA</t>
  </si>
  <si>
    <t>LAKE INNES_2446</t>
  </si>
  <si>
    <t>LAKE INNES</t>
  </si>
  <si>
    <t>LAKE MACQUARIE_0</t>
  </si>
  <si>
    <t>LAKE MACQUARIE</t>
  </si>
  <si>
    <t>LAKE MACQUARIE_2264</t>
  </si>
  <si>
    <t>LAKE MACQUARIE_2265</t>
  </si>
  <si>
    <t>LAKE MACQUARIE_2267</t>
  </si>
  <si>
    <t>LAKE MACQUARIE_2278</t>
  </si>
  <si>
    <t>LAKE MACQUARIE_2280</t>
  </si>
  <si>
    <t>LAKE MACQUARIE_2281</t>
  </si>
  <si>
    <t>LAKE MACQUARIE_2282</t>
  </si>
  <si>
    <t>LAKE MACQUARIE_2283</t>
  </si>
  <si>
    <t>LAKE MACQUARIE_2284</t>
  </si>
  <si>
    <t>LAKE MACQUARIE_2285</t>
  </si>
  <si>
    <t>LAKE MACQUARIE_2286</t>
  </si>
  <si>
    <t>LAKE MUNMORAH_2259</t>
  </si>
  <si>
    <t>LAKE MUNMORAH</t>
  </si>
  <si>
    <t>LAKE TABOURIE_2539</t>
  </si>
  <si>
    <t>LAKE TABOURIE</t>
  </si>
  <si>
    <t>LAKE WYANGAN_2680</t>
  </si>
  <si>
    <t>LAKE WYANGAN</t>
  </si>
  <si>
    <t>LAKELANDS_2282</t>
  </si>
  <si>
    <t>LAKELANDS</t>
  </si>
  <si>
    <t>LAKELANDS_2530</t>
  </si>
  <si>
    <t>LAKEMBA_2195</t>
  </si>
  <si>
    <t>LAKEMBA</t>
  </si>
  <si>
    <t>LAKESIDE_2263</t>
  </si>
  <si>
    <t>LAKESIDE</t>
  </si>
  <si>
    <t>LAKESLAND_2572</t>
  </si>
  <si>
    <t>LAKESLAND</t>
  </si>
  <si>
    <t>LAKEVIEW_2267</t>
  </si>
  <si>
    <t>LAKEVIEW</t>
  </si>
  <si>
    <t>LAKEWOOD ESTATE_2627</t>
  </si>
  <si>
    <t>LAKEWOOD ESTATE</t>
  </si>
  <si>
    <t>LAKEWOOD_2443</t>
  </si>
  <si>
    <t>LAKEWOOD</t>
  </si>
  <si>
    <t>LALALTY_3644</t>
  </si>
  <si>
    <t>LALALTY</t>
  </si>
  <si>
    <t>LALLAHROOK_2658</t>
  </si>
  <si>
    <t>LALLAHROOK</t>
  </si>
  <si>
    <t>LALOR PARK_2147</t>
  </si>
  <si>
    <t>LALOR PARK</t>
  </si>
  <si>
    <t>LAMBS VALLEY_2335</t>
  </si>
  <si>
    <t>LAMBS VALLEY</t>
  </si>
  <si>
    <t>LAMBS VALLEY_2370</t>
  </si>
  <si>
    <t>LAMBTON_2299</t>
  </si>
  <si>
    <t>LAMBTON</t>
  </si>
  <si>
    <t>LANDERVALE_2652</t>
  </si>
  <si>
    <t>LANDERVALE</t>
  </si>
  <si>
    <t>LANE COVE NORTH_2066</t>
  </si>
  <si>
    <t>LANE COVE NORTH</t>
  </si>
  <si>
    <t>LANE COVE WEST_2066</t>
  </si>
  <si>
    <t>LANE COVE WEST</t>
  </si>
  <si>
    <t>LANE COVE_2066</t>
  </si>
  <si>
    <t>LANE COVE</t>
  </si>
  <si>
    <t>LANGLEY VALE_2426</t>
  </si>
  <si>
    <t>LANGLEY VALE</t>
  </si>
  <si>
    <t>LANITZA_2460</t>
  </si>
  <si>
    <t>LANITZA</t>
  </si>
  <si>
    <t>LANKEYS CREEK_2644</t>
  </si>
  <si>
    <t>LANKEYS CREEK</t>
  </si>
  <si>
    <t>LANSDOWNE FOREST_2430</t>
  </si>
  <si>
    <t>LANSDOWNE FOREST</t>
  </si>
  <si>
    <t>LANSDOWNE_2163</t>
  </si>
  <si>
    <t>LANSDOWNE</t>
  </si>
  <si>
    <t>LANSDOWNE_2430</t>
  </si>
  <si>
    <t>LANSVALE_2166</t>
  </si>
  <si>
    <t>LANSVALE</t>
  </si>
  <si>
    <t>LAPSTONE_2773</t>
  </si>
  <si>
    <t>LAPSTONE</t>
  </si>
  <si>
    <t>LARBERT_2622</t>
  </si>
  <si>
    <t>LARBERT</t>
  </si>
  <si>
    <t>LARGS_2320</t>
  </si>
  <si>
    <t>LARGS</t>
  </si>
  <si>
    <t>LARNOOK_2480</t>
  </si>
  <si>
    <t>LARNOOK</t>
  </si>
  <si>
    <t>LARRAS LEE_2866</t>
  </si>
  <si>
    <t>LARRAS LEE</t>
  </si>
  <si>
    <t>LAUGHTONDALE_2082</t>
  </si>
  <si>
    <t>LAUGHTONDALE</t>
  </si>
  <si>
    <t>LAUGHTONDALE_2775</t>
  </si>
  <si>
    <t>LAUREL HILL_2649</t>
  </si>
  <si>
    <t>LAUREL HILL</t>
  </si>
  <si>
    <t>LAUREL HILL_2730</t>
  </si>
  <si>
    <t>LAURELDALE_2480</t>
  </si>
  <si>
    <t>LAURELDALE</t>
  </si>
  <si>
    <t>LAURIETON_2443</t>
  </si>
  <si>
    <t>LAURIETON</t>
  </si>
  <si>
    <t>LAVADIA_2462</t>
  </si>
  <si>
    <t>LAVADIA</t>
  </si>
  <si>
    <t>LAVENDER BAY_2060</t>
  </si>
  <si>
    <t>LAVENDER BAY</t>
  </si>
  <si>
    <t>LAVERSTOCK_2582</t>
  </si>
  <si>
    <t>LAVERSTOCK</t>
  </si>
  <si>
    <t>LAVINGTON_2641</t>
  </si>
  <si>
    <t>LAVINGTON</t>
  </si>
  <si>
    <t>LAWRENCE ROAD_2460</t>
  </si>
  <si>
    <t>LAWRENCE ROAD</t>
  </si>
  <si>
    <t>LAWRENCE_2460</t>
  </si>
  <si>
    <t>LAWRENCE</t>
  </si>
  <si>
    <t>LAWSON_2783</t>
  </si>
  <si>
    <t>LAWSON</t>
  </si>
  <si>
    <t>LAWSON_2873</t>
  </si>
  <si>
    <t>LEADVILLE_2844</t>
  </si>
  <si>
    <t>LEADVILLE</t>
  </si>
  <si>
    <t>LECONFIELD_2335</t>
  </si>
  <si>
    <t>LECONFIELD</t>
  </si>
  <si>
    <t>LEDKNAPPER CROSSING_2840</t>
  </si>
  <si>
    <t>LEDKNAPPER CROSSING</t>
  </si>
  <si>
    <t>LEE CREEK_2849</t>
  </si>
  <si>
    <t>LEE CREEK</t>
  </si>
  <si>
    <t>LEES PINCH_2329</t>
  </si>
  <si>
    <t>LEES PINCH</t>
  </si>
  <si>
    <t>LEETON_2705</t>
  </si>
  <si>
    <t>LEETON</t>
  </si>
  <si>
    <t>LEETS VALE_2775</t>
  </si>
  <si>
    <t>LEETS VALE</t>
  </si>
  <si>
    <t>LEEVILLE_2470</t>
  </si>
  <si>
    <t>LEEVILLE</t>
  </si>
  <si>
    <t>LEGUME_2476</t>
  </si>
  <si>
    <t>LEGUME</t>
  </si>
  <si>
    <t>LEICESTER PARK_2713</t>
  </si>
  <si>
    <t>LEICESTER PARK</t>
  </si>
  <si>
    <t>LEICHHARDT_2040</t>
  </si>
  <si>
    <t>LEICHHARDT</t>
  </si>
  <si>
    <t>LEIGHWOOD_2580</t>
  </si>
  <si>
    <t>LEIGHWOOD</t>
  </si>
  <si>
    <t>LEMINGTON_2330</t>
  </si>
  <si>
    <t>LEMINGTON</t>
  </si>
  <si>
    <t>LEMON TREE PASSAGE_2319</t>
  </si>
  <si>
    <t>LEMON TREE PASSAGE</t>
  </si>
  <si>
    <t>LEMON TREE_2259</t>
  </si>
  <si>
    <t>LEMON TREE</t>
  </si>
  <si>
    <t>LEN WATERS ESTATE_2171</t>
  </si>
  <si>
    <t>LEN WATERS ESTATE</t>
  </si>
  <si>
    <t>LENAGHAN_2322</t>
  </si>
  <si>
    <t>LENAGHAN</t>
  </si>
  <si>
    <t>LENEGHANS FLAT_2322</t>
  </si>
  <si>
    <t>LENEGHANS FLAT</t>
  </si>
  <si>
    <t>LENNOX HEAD - WEST_2478</t>
  </si>
  <si>
    <t>LENNOX HEAD - WEST</t>
  </si>
  <si>
    <t>LENNOX HEAD_2478</t>
  </si>
  <si>
    <t>LENNOX HEAD</t>
  </si>
  <si>
    <t>LEONAY_2750</t>
  </si>
  <si>
    <t>LEONAY</t>
  </si>
  <si>
    <t>LEPPINGTON_2179</t>
  </si>
  <si>
    <t>LEPPINGTON</t>
  </si>
  <si>
    <t>LERIDA_2581</t>
  </si>
  <si>
    <t>LERIDA</t>
  </si>
  <si>
    <t>LETHBRIDGE PARK_2770</t>
  </si>
  <si>
    <t>LETHBRIDGE PARK</t>
  </si>
  <si>
    <t>LEUMEAH_2560</t>
  </si>
  <si>
    <t>LEUMEAH</t>
  </si>
  <si>
    <t>LEURA_2780</t>
  </si>
  <si>
    <t>LEURA</t>
  </si>
  <si>
    <t>LEVENSTRATH_2460</t>
  </si>
  <si>
    <t>LEVENSTRATH</t>
  </si>
  <si>
    <t>LEWINSBROOK_2311</t>
  </si>
  <si>
    <t>LEWINSBROOK</t>
  </si>
  <si>
    <t>LEWIS PONDS_2800</t>
  </si>
  <si>
    <t>LEWIS PONDS</t>
  </si>
  <si>
    <t>LEWISHAM_2049</t>
  </si>
  <si>
    <t>LEWISHAM</t>
  </si>
  <si>
    <t>LEYCESTER_2480</t>
  </si>
  <si>
    <t>LEYCESTER</t>
  </si>
  <si>
    <t>LIAMENA_2844</t>
  </si>
  <si>
    <t>LIAMENA</t>
  </si>
  <si>
    <t>LIBERTY GROVE_2138</t>
  </si>
  <si>
    <t>LIBERTY GROVE</t>
  </si>
  <si>
    <t>LIDCOMBE_2141</t>
  </si>
  <si>
    <t>LIDCOMBE</t>
  </si>
  <si>
    <t>LIDCOME_2144</t>
  </si>
  <si>
    <t>LIDCOME</t>
  </si>
  <si>
    <t>LIDDELL_2333</t>
  </si>
  <si>
    <t>LIDDELL</t>
  </si>
  <si>
    <t>LIDSDALE_2790</t>
  </si>
  <si>
    <t>LIDSDALE</t>
  </si>
  <si>
    <t>LIDSTER_2800</t>
  </si>
  <si>
    <t>LIDSTER</t>
  </si>
  <si>
    <t>LIGHTNING RIDGE_2834</t>
  </si>
  <si>
    <t>LIGHTNING RIDGE</t>
  </si>
  <si>
    <t>LILLI PILLI_2229</t>
  </si>
  <si>
    <t>LILLI PILLI</t>
  </si>
  <si>
    <t>LILLI PILLI_2536</t>
  </si>
  <si>
    <t>LILLIAN ROCK_2480</t>
  </si>
  <si>
    <t>LILLIAN ROCK</t>
  </si>
  <si>
    <t>LILYDALE_2460</t>
  </si>
  <si>
    <t>LILYDALE</t>
  </si>
  <si>
    <t>LILYFIELD_2039</t>
  </si>
  <si>
    <t>LILYFIELD</t>
  </si>
  <si>
    <t>LILYFIELD_2040</t>
  </si>
  <si>
    <t>LILYVALE_2508</t>
  </si>
  <si>
    <t>LILYVALE</t>
  </si>
  <si>
    <t>LIMBRI_2352</t>
  </si>
  <si>
    <t>LIMBRI</t>
  </si>
  <si>
    <t>LIMEBURNERS CREEK_2324</t>
  </si>
  <si>
    <t>LIMEBURNERS CREEK</t>
  </si>
  <si>
    <t>LIMEBURNERS CREEK_2444</t>
  </si>
  <si>
    <t>LIMEKILNS_2795</t>
  </si>
  <si>
    <t>LIMEKILNS</t>
  </si>
  <si>
    <t>LIMERICK_2583</t>
  </si>
  <si>
    <t>LIMERICK</t>
  </si>
  <si>
    <t>LIMESTONE FLAT_2850</t>
  </si>
  <si>
    <t>LIMESTONE FLAT</t>
  </si>
  <si>
    <t>LIMESTONE PLAINS_2870</t>
  </si>
  <si>
    <t>LIMESTONE PLAINS</t>
  </si>
  <si>
    <t>LIMESTONE_2324</t>
  </si>
  <si>
    <t>LIMESTONE</t>
  </si>
  <si>
    <t>LIMESTONE_2361</t>
  </si>
  <si>
    <t>LIMPINWOOD_2484</t>
  </si>
  <si>
    <t>LIMPINWOOD</t>
  </si>
  <si>
    <t>LINBURN_2850</t>
  </si>
  <si>
    <t>LINBURN</t>
  </si>
  <si>
    <t>LINDEN_2778</t>
  </si>
  <si>
    <t>LINDEN</t>
  </si>
  <si>
    <t>LINDENDALE_2480</t>
  </si>
  <si>
    <t>LINDENDALE</t>
  </si>
  <si>
    <t>LINDESAY CREEK_2476</t>
  </si>
  <si>
    <t>LINDESAY CREEK</t>
  </si>
  <si>
    <t>LINDESAY VIEW_2474</t>
  </si>
  <si>
    <t>LINDESAY VIEW</t>
  </si>
  <si>
    <t>LINDESAY_2347</t>
  </si>
  <si>
    <t>LINDESAY</t>
  </si>
  <si>
    <t>LINDFIELD_2070</t>
  </si>
  <si>
    <t>LINDFIELD</t>
  </si>
  <si>
    <t>LINDIFFERON_2710</t>
  </si>
  <si>
    <t>LINDIFFERON</t>
  </si>
  <si>
    <t>LINLEY POINT_2066</t>
  </si>
  <si>
    <t>LINLEY POINT</t>
  </si>
  <si>
    <t>LIONSVILLE_2460</t>
  </si>
  <si>
    <t>LIONSVILLE</t>
  </si>
  <si>
    <t>LIRAMBENDA_2594</t>
  </si>
  <si>
    <t>LIRAMBENDA</t>
  </si>
  <si>
    <t>LISAROW_2250</t>
  </si>
  <si>
    <t>LISAROW</t>
  </si>
  <si>
    <t>LISMORE HEIGHTS_2480</t>
  </si>
  <si>
    <t>LISMORE HEIGHTS</t>
  </si>
  <si>
    <t>LISMORE_2480</t>
  </si>
  <si>
    <t>LISMORE</t>
  </si>
  <si>
    <t>LISTON_2372</t>
  </si>
  <si>
    <t>LISTON</t>
  </si>
  <si>
    <t>LITHGOW_2790</t>
  </si>
  <si>
    <t>LITHGOW</t>
  </si>
  <si>
    <t>LITTLE BACK CREEK_2474</t>
  </si>
  <si>
    <t>LITTLE BACK CREEK</t>
  </si>
  <si>
    <t>LITTLE BAY_2036</t>
  </si>
  <si>
    <t>LITTLE BAY</t>
  </si>
  <si>
    <t>LITTLE BILLABONG_2644</t>
  </si>
  <si>
    <t>LITTLE BILLABONG</t>
  </si>
  <si>
    <t>LITTLE BOMBAY_2622</t>
  </si>
  <si>
    <t>LITTLE BOMBAY</t>
  </si>
  <si>
    <t>LITTLE FOREST_2234</t>
  </si>
  <si>
    <t>LITTLE FOREST</t>
  </si>
  <si>
    <t>LITTLE FOREST_2538</t>
  </si>
  <si>
    <t>LITTLE FOREST_2633</t>
  </si>
  <si>
    <t>LITTLE HARTLEY_2790</t>
  </si>
  <si>
    <t>LITTLE HARTLEY</t>
  </si>
  <si>
    <t>LITTLE JACKS CREEK_2339</t>
  </si>
  <si>
    <t>LITTLE JACKS CREEK</t>
  </si>
  <si>
    <t>LITTLE JILLIBY_2259</t>
  </si>
  <si>
    <t>LITTLE JILLIBY</t>
  </si>
  <si>
    <t>LITTLE PELICAN_2281</t>
  </si>
  <si>
    <t>LITTLE PELICAN</t>
  </si>
  <si>
    <t>LITTLE PLAIN_2360</t>
  </si>
  <si>
    <t>LITTLE PLAIN</t>
  </si>
  <si>
    <t>LITTLE RIVER_2720</t>
  </si>
  <si>
    <t>LITTLE RIVER</t>
  </si>
  <si>
    <t>LITTLE TOPAR_2880</t>
  </si>
  <si>
    <t>LITTLE TOPAR</t>
  </si>
  <si>
    <t>LITTLE WOBBY_2256</t>
  </si>
  <si>
    <t>LITTLE WOBBY</t>
  </si>
  <si>
    <t>LITTLETON_2790</t>
  </si>
  <si>
    <t>LITTLETON</t>
  </si>
  <si>
    <t>LIVE BIRD LEAD_2870</t>
  </si>
  <si>
    <t>LIVE BIRD LEAD</t>
  </si>
  <si>
    <t>LIVERPOOL_2170</t>
  </si>
  <si>
    <t>LIVERPOOL</t>
  </si>
  <si>
    <t>LIVINGSTONE_2650</t>
  </si>
  <si>
    <t>LIVINGSTONE</t>
  </si>
  <si>
    <t>LIZARD FLAT_2622</t>
  </si>
  <si>
    <t>LIZARD FLAT</t>
  </si>
  <si>
    <t>LLANARTH_2795</t>
  </si>
  <si>
    <t>LLANARTH</t>
  </si>
  <si>
    <t>LLANDILO_2747</t>
  </si>
  <si>
    <t>LLANDILO</t>
  </si>
  <si>
    <t>LLANGOTHLIN_2365</t>
  </si>
  <si>
    <t>LLANGOTHLIN</t>
  </si>
  <si>
    <t>LLOYD_2650</t>
  </si>
  <si>
    <t>LLOYD</t>
  </si>
  <si>
    <t>LLUNDILLA_2850</t>
  </si>
  <si>
    <t>LLUNDILLA</t>
  </si>
  <si>
    <t>LOADSTONE_2474</t>
  </si>
  <si>
    <t>LOADSTONE</t>
  </si>
  <si>
    <t>LOCHIEL_2549</t>
  </si>
  <si>
    <t>LOCHIEL</t>
  </si>
  <si>
    <t>LOCHINVAR_2321</t>
  </si>
  <si>
    <t>LOCHINVAR</t>
  </si>
  <si>
    <t>LOCKHART_2656</t>
  </si>
  <si>
    <t>LOCKHART</t>
  </si>
  <si>
    <t>LOCKSLEY_2795</t>
  </si>
  <si>
    <t>LOCKSLEY</t>
  </si>
  <si>
    <t>LOCKWOOD_2804</t>
  </si>
  <si>
    <t>LOCKWOOD</t>
  </si>
  <si>
    <t>LOFTUS_2232</t>
  </si>
  <si>
    <t>LOFTUS</t>
  </si>
  <si>
    <t>LOFTVILLE_2480</t>
  </si>
  <si>
    <t>LOFTVILLE</t>
  </si>
  <si>
    <t>LOGANS CROSSING_2439</t>
  </si>
  <si>
    <t>LOGANS CROSSING</t>
  </si>
  <si>
    <t>LOGIE BRAE_2713</t>
  </si>
  <si>
    <t>LOGIE BRAE</t>
  </si>
  <si>
    <t>LONDONDERRY_2753</t>
  </si>
  <si>
    <t>LONDONDERRY</t>
  </si>
  <si>
    <t>LONG BEACH_2536</t>
  </si>
  <si>
    <t>LONG BEACH</t>
  </si>
  <si>
    <t>LONG FLAT_2446</t>
  </si>
  <si>
    <t>LONG FLAT</t>
  </si>
  <si>
    <t>LONG FLAT_2575</t>
  </si>
  <si>
    <t>LONG JETTY_2261</t>
  </si>
  <si>
    <t>LONG JETTY</t>
  </si>
  <si>
    <t>LONG NOSE_2540</t>
  </si>
  <si>
    <t>LONG NOSE</t>
  </si>
  <si>
    <t>LONG PLAIN_2360</t>
  </si>
  <si>
    <t>LONG PLAIN</t>
  </si>
  <si>
    <t>LONG PLAIN_2629</t>
  </si>
  <si>
    <t>LONG POINT_2330</t>
  </si>
  <si>
    <t>LONG POINT</t>
  </si>
  <si>
    <t>LONG POINT_2564</t>
  </si>
  <si>
    <t>LONGARM_2347</t>
  </si>
  <si>
    <t>LONGARM</t>
  </si>
  <si>
    <t>LONGFORD_2355</t>
  </si>
  <si>
    <t>LONGFORD</t>
  </si>
  <si>
    <t>LONGREACH_2540</t>
  </si>
  <si>
    <t>LONGREACH</t>
  </si>
  <si>
    <t>LONGS CORNER_2864</t>
  </si>
  <si>
    <t>LONGS CORNER</t>
  </si>
  <si>
    <t>LONGUEVILLE_2066</t>
  </si>
  <si>
    <t>LONGUEVILLE</t>
  </si>
  <si>
    <t>LOOMBERAH_2340</t>
  </si>
  <si>
    <t>LOOMBERAH</t>
  </si>
  <si>
    <t>LORD HOWE ISLAND_2898</t>
  </si>
  <si>
    <t>LORD HOWE ISLAND</t>
  </si>
  <si>
    <t>LORDS HILL_2632</t>
  </si>
  <si>
    <t>LORDS HILL</t>
  </si>
  <si>
    <t>LORN_2320</t>
  </si>
  <si>
    <t>LORN</t>
  </si>
  <si>
    <t>LORNE_2439</t>
  </si>
  <si>
    <t>LORNE</t>
  </si>
  <si>
    <t>LOST RIVER_2583</t>
  </si>
  <si>
    <t>LOST RIVER</t>
  </si>
  <si>
    <t>LOSTOCK_2311</t>
  </si>
  <si>
    <t>LOSTOCK</t>
  </si>
  <si>
    <t>LOUIS POINT_2460</t>
  </si>
  <si>
    <t>LOUIS POINT</t>
  </si>
  <si>
    <t>LOUISA CREEK_2469</t>
  </si>
  <si>
    <t>LOUISA CREEK</t>
  </si>
  <si>
    <t>LOUTH PARK_2320</t>
  </si>
  <si>
    <t>LOUTH PARK</t>
  </si>
  <si>
    <t>LOUTH_2840</t>
  </si>
  <si>
    <t>LOUTH</t>
  </si>
  <si>
    <t>LOVEDALE_2325</t>
  </si>
  <si>
    <t>LOVEDALE</t>
  </si>
  <si>
    <t>LOVETT BAY_0</t>
  </si>
  <si>
    <t>LOVETT BAY</t>
  </si>
  <si>
    <t>LOVETT BAY_2105</t>
  </si>
  <si>
    <t>LOVETT BAY_2108</t>
  </si>
  <si>
    <t>LOWANNA_2450</t>
  </si>
  <si>
    <t>LOWANNA</t>
  </si>
  <si>
    <t>LOWER ACACIA CREEK_2476</t>
  </si>
  <si>
    <t>LOWER ACACIA CREEK</t>
  </si>
  <si>
    <t>LOWER BAGO_2653</t>
  </si>
  <si>
    <t>LOWER BAGO</t>
  </si>
  <si>
    <t>LOWER BAGO_2730</t>
  </si>
  <si>
    <t>LOWER BARUMUL_2328</t>
  </si>
  <si>
    <t>LOWER BARUMUL</t>
  </si>
  <si>
    <t>LOWER BELFORD_2335</t>
  </si>
  <si>
    <t>LOWER BELFORD</t>
  </si>
  <si>
    <t>LOWER BORO_2580</t>
  </si>
  <si>
    <t>LOWER BORO</t>
  </si>
  <si>
    <t>LOWER BOTTLE CREEK_2469</t>
  </si>
  <si>
    <t>LOWER BOTTLE CREEK</t>
  </si>
  <si>
    <t>LOWER BUCCA_2450</t>
  </si>
  <si>
    <t>LOWER BUCCA</t>
  </si>
  <si>
    <t>LOWER CREEK_2440</t>
  </si>
  <si>
    <t>LOWER CREEK</t>
  </si>
  <si>
    <t>LOWER DUCK CREEK_2469</t>
  </si>
  <si>
    <t>LOWER DUCK CREEK</t>
  </si>
  <si>
    <t>LOWER DYRAABA_2470</t>
  </si>
  <si>
    <t>LOWER DYRAABA</t>
  </si>
  <si>
    <t>LOWER HAWKESBURY_2082</t>
  </si>
  <si>
    <t>LOWER HAWKESBURY</t>
  </si>
  <si>
    <t>LOWER LEWIS PONDS_2800</t>
  </si>
  <si>
    <t>LOWER LEWIS PONDS</t>
  </si>
  <si>
    <t>LOWER MACDONALD_2775</t>
  </si>
  <si>
    <t>LOWER MACDONALD</t>
  </si>
  <si>
    <t>LOWER MANGROVE_2250</t>
  </si>
  <si>
    <t>LOWER MANGROVE</t>
  </si>
  <si>
    <t>LOWER MANGROVE_2775</t>
  </si>
  <si>
    <t>LOWER MOOKEBAWA_2820</t>
  </si>
  <si>
    <t>LOWER MOOKEBAWA</t>
  </si>
  <si>
    <t>LOWER PAPPINBARRA_2446</t>
  </si>
  <si>
    <t>LOWER PAPPINBARRA</t>
  </si>
  <si>
    <t>LOWER PEACOCK_2469</t>
  </si>
  <si>
    <t>LOWER PEACOCK</t>
  </si>
  <si>
    <t>LOWER PORTLAND_2756</t>
  </si>
  <si>
    <t>LOWER PORTLAND</t>
  </si>
  <si>
    <t>LOWER PYRAMUL_2850</t>
  </si>
  <si>
    <t>LOWER PYRAMUL</t>
  </si>
  <si>
    <t>LOWER QUIPOLLY_2341</t>
  </si>
  <si>
    <t>LOWER QUIPOLLY</t>
  </si>
  <si>
    <t>LOWER SOUTHGATE_2460</t>
  </si>
  <si>
    <t>LOWER SOUTHGATE</t>
  </si>
  <si>
    <t>LOWER TARCUTTA_2650</t>
  </si>
  <si>
    <t>LOWER TARCUTTA</t>
  </si>
  <si>
    <t>LOWER TAYLORS ARM_2447</t>
  </si>
  <si>
    <t>LOWER TAYLORS ARM</t>
  </si>
  <si>
    <t>LOWESDALE_2646</t>
  </si>
  <si>
    <t>LOWESDALE</t>
  </si>
  <si>
    <t>LOWLANDS_2675</t>
  </si>
  <si>
    <t>LOWLANDS</t>
  </si>
  <si>
    <t>LOWLANDS_2753</t>
  </si>
  <si>
    <t>LOWTHER_2790</t>
  </si>
  <si>
    <t>LOWTHER</t>
  </si>
  <si>
    <t>LOXFORD_2326</t>
  </si>
  <si>
    <t>LOXFORD</t>
  </si>
  <si>
    <t>LUADRA_2729</t>
  </si>
  <si>
    <t>LUADRA</t>
  </si>
  <si>
    <t>LUCAN_2793</t>
  </si>
  <si>
    <t>LUCAN</t>
  </si>
  <si>
    <t>LUCAS HEIGHTS_2234</t>
  </si>
  <si>
    <t>LUCAS HEIGHTS</t>
  </si>
  <si>
    <t>LUCKNOW_2800</t>
  </si>
  <si>
    <t>LUCKNOW</t>
  </si>
  <si>
    <t>LUDDENHAM_2745</t>
  </si>
  <si>
    <t>LUDDENHAM</t>
  </si>
  <si>
    <t>LUE_2850</t>
  </si>
  <si>
    <t>LUE</t>
  </si>
  <si>
    <t>LUGAMO_2212</t>
  </si>
  <si>
    <t>LUGAMO</t>
  </si>
  <si>
    <t>LUGARNO_2210</t>
  </si>
  <si>
    <t>LUGARNO</t>
  </si>
  <si>
    <t>LURNEA_2170</t>
  </si>
  <si>
    <t>LURNEA</t>
  </si>
  <si>
    <t>LUSKINTYRE_2321</t>
  </si>
  <si>
    <t>LUSKINTYRE</t>
  </si>
  <si>
    <t>LYNCHS CREEK_2474</t>
  </si>
  <si>
    <t>LYNCHS CREEK</t>
  </si>
  <si>
    <t>LYNDHURST_2350</t>
  </si>
  <si>
    <t>LYNDHURST</t>
  </si>
  <si>
    <t>LYNDHURST_2797</t>
  </si>
  <si>
    <t>LYNWOOD_2477</t>
  </si>
  <si>
    <t>LYNWOOD</t>
  </si>
  <si>
    <t>MABINS WELL_2716</t>
  </si>
  <si>
    <t>MABINS WELL</t>
  </si>
  <si>
    <t>MACARTHUR_2560</t>
  </si>
  <si>
    <t>MACARTHUR</t>
  </si>
  <si>
    <t>MACDONALDS CREEK_2339</t>
  </si>
  <si>
    <t>MACDONALDS CREEK</t>
  </si>
  <si>
    <t>MACKSVILLE_2447</t>
  </si>
  <si>
    <t>MACKSVILLE</t>
  </si>
  <si>
    <t>MACLEAN_2463</t>
  </si>
  <si>
    <t>MACLEAN</t>
  </si>
  <si>
    <t>MACMASTERS BEACH_2251</t>
  </si>
  <si>
    <t>MACMASTERS BEACH</t>
  </si>
  <si>
    <t>MACQUARIE FIELDS_2564</t>
  </si>
  <si>
    <t>MACQUARIE FIELDS</t>
  </si>
  <si>
    <t>MACQUARIE HILLS_2285</t>
  </si>
  <si>
    <t>MACQUARIE HILLS</t>
  </si>
  <si>
    <t>MACQUARIE LINKS_2565</t>
  </si>
  <si>
    <t>MACQUARIE LINKS</t>
  </si>
  <si>
    <t>MACQUARIE MARSHES_2831</t>
  </si>
  <si>
    <t>MACQUARIE MARSHES</t>
  </si>
  <si>
    <t>MACQUARIE PARK_2113</t>
  </si>
  <si>
    <t>MACQUARIE PARK</t>
  </si>
  <si>
    <t>MACQUARIE PASS_2577</t>
  </si>
  <si>
    <t>MACQUARIE PASS</t>
  </si>
  <si>
    <t>MACQUARIE VALE_2795</t>
  </si>
  <si>
    <t>MACQUARIE VALE</t>
  </si>
  <si>
    <t>MADDENS PLAINS_2508</t>
  </si>
  <si>
    <t>MADDENS PLAINS</t>
  </si>
  <si>
    <t>MAFEKING_2871</t>
  </si>
  <si>
    <t>MAFEKING</t>
  </si>
  <si>
    <t>MAFFRA_2630</t>
  </si>
  <si>
    <t>MAFFRA</t>
  </si>
  <si>
    <t>MAGENTA_2261</t>
  </si>
  <si>
    <t>MAGENTA</t>
  </si>
  <si>
    <t>MAGINNITYS GAP_2653</t>
  </si>
  <si>
    <t>MAGINNITYS GAP</t>
  </si>
  <si>
    <t>MAGOMETON_2829</t>
  </si>
  <si>
    <t>MAGOMETON</t>
  </si>
  <si>
    <t>MAIANBAR_2230</t>
  </si>
  <si>
    <t>MAIANBAR</t>
  </si>
  <si>
    <t>MAIMURU_2594</t>
  </si>
  <si>
    <t>MAIMURU</t>
  </si>
  <si>
    <t>MAIN ARM_2482</t>
  </si>
  <si>
    <t>MAIN ARM</t>
  </si>
  <si>
    <t>MAIN CREEK_2420</t>
  </si>
  <si>
    <t>MAIN CREEK</t>
  </si>
  <si>
    <t>MAIRJIMMY_2716</t>
  </si>
  <si>
    <t>MAIRJIMMY</t>
  </si>
  <si>
    <t>MAISON DIEU_2330</t>
  </si>
  <si>
    <t>MAISON DIEU</t>
  </si>
  <si>
    <t>MAITLAND BAR_2850</t>
  </si>
  <si>
    <t>MAITLAND BAR</t>
  </si>
  <si>
    <t>MAITLAND EAST_2323</t>
  </si>
  <si>
    <t>MAITLAND EAST</t>
  </si>
  <si>
    <t>MAITLAND VALE_2320</t>
  </si>
  <si>
    <t>MAITLAND VALE</t>
  </si>
  <si>
    <t>MAITLAND_2320</t>
  </si>
  <si>
    <t>MAITLAND</t>
  </si>
  <si>
    <t>MAJORS CREEK_2622</t>
  </si>
  <si>
    <t>MAJORS CREEK</t>
  </si>
  <si>
    <t>MALABAR_2036</t>
  </si>
  <si>
    <t>MALABAR</t>
  </si>
  <si>
    <t>MALABUGILMAH_2460</t>
  </si>
  <si>
    <t>MALABUGILMAH</t>
  </si>
  <si>
    <t>MALDON_2571</t>
  </si>
  <si>
    <t>MALDON</t>
  </si>
  <si>
    <t>MALEBO_2650</t>
  </si>
  <si>
    <t>MALEBO</t>
  </si>
  <si>
    <t>MALLABULA_2319</t>
  </si>
  <si>
    <t>MALLABULA</t>
  </si>
  <si>
    <t>MALLAN_2734</t>
  </si>
  <si>
    <t>MALLAN</t>
  </si>
  <si>
    <t>MALLANGANEE_2469</t>
  </si>
  <si>
    <t>MALLANGANEE</t>
  </si>
  <si>
    <t>MALLEE_2738</t>
  </si>
  <si>
    <t>MALLEE</t>
  </si>
  <si>
    <t>MALLOWA_2400</t>
  </si>
  <si>
    <t>MALLOWA</t>
  </si>
  <si>
    <t>MALONEYS BEACH_2536</t>
  </si>
  <si>
    <t>MALONEYS BEACH</t>
  </si>
  <si>
    <t>MALUA BAY_2536</t>
  </si>
  <si>
    <t>MALUA BAY</t>
  </si>
  <si>
    <t>MANAR_2622</t>
  </si>
  <si>
    <t>MANAR</t>
  </si>
  <si>
    <t>MANARA_2879</t>
  </si>
  <si>
    <t>MANARA</t>
  </si>
  <si>
    <t>MANCHESTER SQUARE_2577</t>
  </si>
  <si>
    <t>MANCHESTER SQUARE</t>
  </si>
  <si>
    <t>MANDAGERY_2870</t>
  </si>
  <si>
    <t>MANDAGERY</t>
  </si>
  <si>
    <t>MANDALONG_2264</t>
  </si>
  <si>
    <t>MANDALONG</t>
  </si>
  <si>
    <t>MANDEMAR_2575</t>
  </si>
  <si>
    <t>MANDEMAR</t>
  </si>
  <si>
    <t>MANDEMAR_2577</t>
  </si>
  <si>
    <t>MANDURAMA_2792</t>
  </si>
  <si>
    <t>MANDURAMA</t>
  </si>
  <si>
    <t>MANGERTON_2500</t>
  </si>
  <si>
    <t>MANGERTON</t>
  </si>
  <si>
    <t>MANGOOLA_2328</t>
  </si>
  <si>
    <t>MANGOOLA</t>
  </si>
  <si>
    <t>MANGOOLA_2333</t>
  </si>
  <si>
    <t>MANGOPLAH_2652</t>
  </si>
  <si>
    <t>MANGOPLAH</t>
  </si>
  <si>
    <t>MANGROVE CREEK_2250</t>
  </si>
  <si>
    <t>MANGROVE CREEK</t>
  </si>
  <si>
    <t>MANGROVE MOUNTAIN_2250</t>
  </si>
  <si>
    <t>MANGROVE MOUNTAIN</t>
  </si>
  <si>
    <t>MANILDRA_2865</t>
  </si>
  <si>
    <t>MANILDRA</t>
  </si>
  <si>
    <t>MANILLA_2346</t>
  </si>
  <si>
    <t>MANILLA</t>
  </si>
  <si>
    <t>MANILRA_2865</t>
  </si>
  <si>
    <t>MANILRA</t>
  </si>
  <si>
    <t>MANLY VALE_2093</t>
  </si>
  <si>
    <t>MANLY VALE</t>
  </si>
  <si>
    <t>MANLY_2095</t>
  </si>
  <si>
    <t>MANLY</t>
  </si>
  <si>
    <t>MANNERING PARK_2259</t>
  </si>
  <si>
    <t>MANNERING PARK</t>
  </si>
  <si>
    <t>MANNING POINT_2430</t>
  </si>
  <si>
    <t>MANNING POINT</t>
  </si>
  <si>
    <t>MANNUS_2653</t>
  </si>
  <si>
    <t>MANNUS</t>
  </si>
  <si>
    <t>MANOBALAI_2333</t>
  </si>
  <si>
    <t>MANOBALAI</t>
  </si>
  <si>
    <t>MANTON_2582</t>
  </si>
  <si>
    <t>MANTON</t>
  </si>
  <si>
    <t>MANYANA_2539</t>
  </si>
  <si>
    <t>MANYANA</t>
  </si>
  <si>
    <t>MARAGLE_2642</t>
  </si>
  <si>
    <t>MARAGLE</t>
  </si>
  <si>
    <t>MARAGLE_2653</t>
  </si>
  <si>
    <t>MARAYLYA_2765</t>
  </si>
  <si>
    <t>MARAYLYA</t>
  </si>
  <si>
    <t>MARAYONG_2148</t>
  </si>
  <si>
    <t>MARAYONG</t>
  </si>
  <si>
    <t>MARCH_2800</t>
  </si>
  <si>
    <t>MARCH</t>
  </si>
  <si>
    <t>MARCHMONT_2582</t>
  </si>
  <si>
    <t>MARCHMONT</t>
  </si>
  <si>
    <t>MARDI_2259</t>
  </si>
  <si>
    <t>MARDI</t>
  </si>
  <si>
    <t>MARENGO_2453</t>
  </si>
  <si>
    <t>MARENGO</t>
  </si>
  <si>
    <t>MARES FLAT_2799</t>
  </si>
  <si>
    <t>MARES FLAT</t>
  </si>
  <si>
    <t>MARES RUN_2422</t>
  </si>
  <si>
    <t>MARES RUN</t>
  </si>
  <si>
    <t>MARINNA_2652</t>
  </si>
  <si>
    <t>MARINNA</t>
  </si>
  <si>
    <t>MARINNA_2663</t>
  </si>
  <si>
    <t>MARKS POINT_2280</t>
  </si>
  <si>
    <t>MARKS POINT</t>
  </si>
  <si>
    <t>MARKWELL_2423</t>
  </si>
  <si>
    <t>MARKWELL</t>
  </si>
  <si>
    <t>MARLEE_2429</t>
  </si>
  <si>
    <t>MARLEE</t>
  </si>
  <si>
    <t>MARLO MERRICAN_2446</t>
  </si>
  <si>
    <t>MARLO MERRICAN</t>
  </si>
  <si>
    <t>MARLOW_2775</t>
  </si>
  <si>
    <t>MARLOW</t>
  </si>
  <si>
    <t>MARLOWE_2622</t>
  </si>
  <si>
    <t>MARLOWE</t>
  </si>
  <si>
    <t>MARMONG POINT_2284</t>
  </si>
  <si>
    <t>MARMONG POINT</t>
  </si>
  <si>
    <t>MAROM CREEK_2480</t>
  </si>
  <si>
    <t>MAROM CREEK</t>
  </si>
  <si>
    <t>MAROOTA_2756</t>
  </si>
  <si>
    <t>MAROOTA</t>
  </si>
  <si>
    <t>MAROOTA_2775</t>
  </si>
  <si>
    <t>MAROUBRA JUNCTION_2035</t>
  </si>
  <si>
    <t>MAROUBRA JUNCTION</t>
  </si>
  <si>
    <t>MAROUBRA_2035</t>
  </si>
  <si>
    <t>MAROUBRA</t>
  </si>
  <si>
    <t>MARRA CREEK_2825</t>
  </si>
  <si>
    <t>MARRA CREEK</t>
  </si>
  <si>
    <t>MARRANGAROO_2790</t>
  </si>
  <si>
    <t>MARRANGAROO</t>
  </si>
  <si>
    <t>MARRAR_2652</t>
  </si>
  <si>
    <t>MARRAR</t>
  </si>
  <si>
    <t>MARRICKVILLE_2204</t>
  </si>
  <si>
    <t>MARRICKVILLE</t>
  </si>
  <si>
    <t>MARSDEN PARK_2765</t>
  </si>
  <si>
    <t>MARSDEN PARK</t>
  </si>
  <si>
    <t>MARSDEN_2810</t>
  </si>
  <si>
    <t>MARSDEN</t>
  </si>
  <si>
    <t>MARSFIELD_2122</t>
  </si>
  <si>
    <t>MARSFIELD</t>
  </si>
  <si>
    <t>MARSHALL MOUNT_2530</t>
  </si>
  <si>
    <t>MARSHALL MOUNT</t>
  </si>
  <si>
    <t>MARSHDALE_2420</t>
  </si>
  <si>
    <t>MARSHDALE</t>
  </si>
  <si>
    <t>MARTHAGUY_2824</t>
  </si>
  <si>
    <t>MARTHAGUY</t>
  </si>
  <si>
    <t>MARTINDALE_2328</t>
  </si>
  <si>
    <t>MARTINDALE</t>
  </si>
  <si>
    <t>MARTINS CREEK_2420</t>
  </si>
  <si>
    <t>MARTINS CREEK</t>
  </si>
  <si>
    <t>MARTINSVILLE_2265</t>
  </si>
  <si>
    <t>MARTINSVILLE</t>
  </si>
  <si>
    <t>MARULAN SOUTH_2579</t>
  </si>
  <si>
    <t>MARULAN SOUTH</t>
  </si>
  <si>
    <t>MARULAN_2579</t>
  </si>
  <si>
    <t>MARULAN</t>
  </si>
  <si>
    <t>MARYLAND_2287</t>
  </si>
  <si>
    <t>MARYLAND</t>
  </si>
  <si>
    <t>MARYLAND_2476</t>
  </si>
  <si>
    <t>MARYLAND_4377</t>
  </si>
  <si>
    <t>MARYS MOUNT_2380</t>
  </si>
  <si>
    <t>MARYS MOUNT</t>
  </si>
  <si>
    <t>MARYVALE_2820</t>
  </si>
  <si>
    <t>MARYVALE</t>
  </si>
  <si>
    <t>MARYVILLE_2293</t>
  </si>
  <si>
    <t>MARYVILLE</t>
  </si>
  <si>
    <t>MASCOT_2020</t>
  </si>
  <si>
    <t>MASCOT</t>
  </si>
  <si>
    <t>MATCHAM_2250</t>
  </si>
  <si>
    <t>MATCHAM</t>
  </si>
  <si>
    <t>MATHESON_2370</t>
  </si>
  <si>
    <t>MATHESON</t>
  </si>
  <si>
    <t>MATHEWS CREEK_2453</t>
  </si>
  <si>
    <t>MATHEWS CREEK</t>
  </si>
  <si>
    <t>MATHOURA_2710</t>
  </si>
  <si>
    <t>MATHOURA</t>
  </si>
  <si>
    <t>MATONG_2627</t>
  </si>
  <si>
    <t>MATONG</t>
  </si>
  <si>
    <t>MATONG_2652</t>
  </si>
  <si>
    <t>MATRAVILLE_2036</t>
  </si>
  <si>
    <t>MATRAVILLE</t>
  </si>
  <si>
    <t>MAUDE_2711</t>
  </si>
  <si>
    <t>MAUDE</t>
  </si>
  <si>
    <t>MAUDVILLE_2422</t>
  </si>
  <si>
    <t>MAUDVILLE</t>
  </si>
  <si>
    <t>MAULES CREEK_2382</t>
  </si>
  <si>
    <t>MAULES CREEK</t>
  </si>
  <si>
    <t>MAXWELL_2650</t>
  </si>
  <si>
    <t>MAXWELL</t>
  </si>
  <si>
    <t>MAXWELL_2652</t>
  </si>
  <si>
    <t>MAYBOLE_2365</t>
  </si>
  <si>
    <t>MAYBOLE</t>
  </si>
  <si>
    <t>MAYERS FLAT_2423</t>
  </si>
  <si>
    <t>MAYERS FLAT</t>
  </si>
  <si>
    <t>MAYFIELD EAST_2304</t>
  </si>
  <si>
    <t>MAYFIELD EAST</t>
  </si>
  <si>
    <t>MAYFIELD NORTH_2304</t>
  </si>
  <si>
    <t>MAYFIELD NORTH</t>
  </si>
  <si>
    <t>MAYFIELD WEST_2304</t>
  </si>
  <si>
    <t>MAYFIELD WEST</t>
  </si>
  <si>
    <t>MAYFIELD_2304</t>
  </si>
  <si>
    <t>MAYFIELD</t>
  </si>
  <si>
    <t>MAYFIELD_2540</t>
  </si>
  <si>
    <t>MAYFIELD_2580</t>
  </si>
  <si>
    <t>MAYFIELD_2787</t>
  </si>
  <si>
    <t>MAYRUNG_2710</t>
  </si>
  <si>
    <t>MAYRUNG</t>
  </si>
  <si>
    <t>MAYS HILL_2145</t>
  </si>
  <si>
    <t>MAYS HILL</t>
  </si>
  <si>
    <t>MAYVALE_2347</t>
  </si>
  <si>
    <t>MAYVALE</t>
  </si>
  <si>
    <t>MCCARRS CREEK_2105</t>
  </si>
  <si>
    <t>MCCARRS CREEK</t>
  </si>
  <si>
    <t>MCCULLYS GAP_2333</t>
  </si>
  <si>
    <t>MCCULLYS GAP</t>
  </si>
  <si>
    <t>MCDOUGALLS HILL_2330</t>
  </si>
  <si>
    <t>MCDOUGALLS HILL</t>
  </si>
  <si>
    <t>MCGRATHS HILL_2756</t>
  </si>
  <si>
    <t>MCGRATHS HILL</t>
  </si>
  <si>
    <t>MCINTYRES CORNER_2711</t>
  </si>
  <si>
    <t>MCINTYRES CORNER</t>
  </si>
  <si>
    <t>MCKEES HILL_2480</t>
  </si>
  <si>
    <t>MCKEES HILL</t>
  </si>
  <si>
    <t>MCKELLARS PARK_2790</t>
  </si>
  <si>
    <t>MCKELLARS PARK</t>
  </si>
  <si>
    <t>MCKINLEY_2652</t>
  </si>
  <si>
    <t>MCKINLEY</t>
  </si>
  <si>
    <t>MCLEANS RIDGES_2480</t>
  </si>
  <si>
    <t>MCLEANS RIDGES</t>
  </si>
  <si>
    <t>MCLEODS SHOOT_2479</t>
  </si>
  <si>
    <t>MCLEODS SHOOT</t>
  </si>
  <si>
    <t>MCMAHONS POINT_2060</t>
  </si>
  <si>
    <t>MCMAHONS POINT</t>
  </si>
  <si>
    <t>MCMAHONS REEF_2587</t>
  </si>
  <si>
    <t>MCMAHONS REEF</t>
  </si>
  <si>
    <t>MCPHERSONS CROSSING_2460</t>
  </si>
  <si>
    <t>MCPHERSONS CROSSING</t>
  </si>
  <si>
    <t>MEADOW FLAT_2795</t>
  </si>
  <si>
    <t>MEADOW FLAT</t>
  </si>
  <si>
    <t>MEADOWBANK_2114</t>
  </si>
  <si>
    <t>MEADOWBANK</t>
  </si>
  <si>
    <t>MEADS CROSSING_2849</t>
  </si>
  <si>
    <t>MEADS CROSSING</t>
  </si>
  <si>
    <t>MEBBIN_2484</t>
  </si>
  <si>
    <t>MEBBIN</t>
  </si>
  <si>
    <t>MEBUL_2852</t>
  </si>
  <si>
    <t>MEBUL</t>
  </si>
  <si>
    <t>MEDLOW BATH_2780</t>
  </si>
  <si>
    <t>MEDLOW BATH</t>
  </si>
  <si>
    <t>MEDOWIE_2318</t>
  </si>
  <si>
    <t>MEDOWIE</t>
  </si>
  <si>
    <t>MEDWAY_2577</t>
  </si>
  <si>
    <t>MEDWAY</t>
  </si>
  <si>
    <t>MEDWAY_2820</t>
  </si>
  <si>
    <t>MEEMAR_2590</t>
  </si>
  <si>
    <t>MEEMAR</t>
  </si>
  <si>
    <t>MEERSCHAUM VALE_2477</t>
  </si>
  <si>
    <t>MEERSCHAUM VALE</t>
  </si>
  <si>
    <t>MEGALONG VALLEY_2785</t>
  </si>
  <si>
    <t>MEGALONG VALLEY</t>
  </si>
  <si>
    <t>MEGALONG_2785</t>
  </si>
  <si>
    <t>MEGALONG</t>
  </si>
  <si>
    <t>MEGAN_2453</t>
  </si>
  <si>
    <t>MEGAN</t>
  </si>
  <si>
    <t>MELBERGEN_2669</t>
  </si>
  <si>
    <t>MELBERGEN</t>
  </si>
  <si>
    <t>MELDRUM_2453</t>
  </si>
  <si>
    <t>MELDRUM</t>
  </si>
  <si>
    <t>MELINGA_2250</t>
  </si>
  <si>
    <t>MELINGA</t>
  </si>
  <si>
    <t>MELINGA_2430</t>
  </si>
  <si>
    <t>MELLONG_2756</t>
  </si>
  <si>
    <t>MELLONG</t>
  </si>
  <si>
    <t>MELLOOL_2734</t>
  </si>
  <si>
    <t>MELLOOL</t>
  </si>
  <si>
    <t>MELROSE PARK_2114</t>
  </si>
  <si>
    <t>MELROSE PARK</t>
  </si>
  <si>
    <t>MELVILLE_2320</t>
  </si>
  <si>
    <t>MELVILLE</t>
  </si>
  <si>
    <t>MEMAGONG_2594</t>
  </si>
  <si>
    <t>MEMAGONG</t>
  </si>
  <si>
    <t>MENAH_2850</t>
  </si>
  <si>
    <t>MENAH</t>
  </si>
  <si>
    <t>MENAI_2234</t>
  </si>
  <si>
    <t>MENAI</t>
  </si>
  <si>
    <t>MENANGLE PARK_2563</t>
  </si>
  <si>
    <t>MENANGLE PARK</t>
  </si>
  <si>
    <t>MENANGLE_2568</t>
  </si>
  <si>
    <t>MENANGLE</t>
  </si>
  <si>
    <t>MENDOORAN_2842</t>
  </si>
  <si>
    <t>MENDOORAN</t>
  </si>
  <si>
    <t>MENINDEE_2879</t>
  </si>
  <si>
    <t>MENINDEE</t>
  </si>
  <si>
    <t>MERAH NORTH_2388</t>
  </si>
  <si>
    <t>MERAH NORTH</t>
  </si>
  <si>
    <t>MEREBENE_2396</t>
  </si>
  <si>
    <t>MEREBENE</t>
  </si>
  <si>
    <t>MEREWETHER HEIGHTS_2291</t>
  </si>
  <si>
    <t>MEREWETHER HEIGHTS</t>
  </si>
  <si>
    <t>MEREWETHER_2291</t>
  </si>
  <si>
    <t>MEREWETHER</t>
  </si>
  <si>
    <t>MERIMBULA_2548</t>
  </si>
  <si>
    <t>MERIMBULA</t>
  </si>
  <si>
    <t>MERINGO_2537</t>
  </si>
  <si>
    <t>MERINGO</t>
  </si>
  <si>
    <t>MERNOT_2422</t>
  </si>
  <si>
    <t>MERNOT</t>
  </si>
  <si>
    <t>MEROO MEADOW_2540</t>
  </si>
  <si>
    <t>MEROO MEADOW</t>
  </si>
  <si>
    <t>MEROO_2850</t>
  </si>
  <si>
    <t>MEROO</t>
  </si>
  <si>
    <t>MEROTHERIE CROSSING_2852</t>
  </si>
  <si>
    <t>MEROTHERIE CROSSING</t>
  </si>
  <si>
    <t>MEROTHERIE_2852</t>
  </si>
  <si>
    <t>MEROTHERIE</t>
  </si>
  <si>
    <t>MERRIANGAAH_2632</t>
  </si>
  <si>
    <t>MERRIANGAAH</t>
  </si>
  <si>
    <t>MERRICUMBENE_2622</t>
  </si>
  <si>
    <t>MERRICUMBENE</t>
  </si>
  <si>
    <t>MERRIGAL_2827</t>
  </si>
  <si>
    <t>MERRIGAL</t>
  </si>
  <si>
    <t>MERRIGANOWRY_2794</t>
  </si>
  <si>
    <t>MERRIGANOWRY</t>
  </si>
  <si>
    <t>MERRILL_2581</t>
  </si>
  <si>
    <t>MERRILL</t>
  </si>
  <si>
    <t>MERRIWA_2329</t>
  </si>
  <si>
    <t>MERRIWA</t>
  </si>
  <si>
    <t>MERRIWAGGA_2652</t>
  </si>
  <si>
    <t>MERRIWAGGA</t>
  </si>
  <si>
    <t>MERRY BEACH_2539</t>
  </si>
  <si>
    <t>MERRY BEACH</t>
  </si>
  <si>
    <t>MERRYGOEN_2831</t>
  </si>
  <si>
    <t>MERRYGOEN</t>
  </si>
  <si>
    <t>MERRYLANDS WEST_2160</t>
  </si>
  <si>
    <t>MERRYLANDS WEST</t>
  </si>
  <si>
    <t>MERRYLANDS_2160</t>
  </si>
  <si>
    <t>MERRYLANDS</t>
  </si>
  <si>
    <t>MERRYLANDS_2161</t>
  </si>
  <si>
    <t>MERRYWINEBONE_2833</t>
  </si>
  <si>
    <t>MERRYWINEBONE</t>
  </si>
  <si>
    <t>MERUNGLE HILL_2705</t>
  </si>
  <si>
    <t>MERUNGLE HILL</t>
  </si>
  <si>
    <t>MERYLA_2577</t>
  </si>
  <si>
    <t>MERYLA</t>
  </si>
  <si>
    <t>MERYULA_2469</t>
  </si>
  <si>
    <t>MERYULA</t>
  </si>
  <si>
    <t>MERYULA_2835</t>
  </si>
  <si>
    <t>MERYULA_2873</t>
  </si>
  <si>
    <t>METFORD_2323</t>
  </si>
  <si>
    <t>METFORD</t>
  </si>
  <si>
    <t>METHUL_2701</t>
  </si>
  <si>
    <t>METHUL</t>
  </si>
  <si>
    <t>METZ_2350</t>
  </si>
  <si>
    <t>METZ</t>
  </si>
  <si>
    <t>MIAMLEY_2873</t>
  </si>
  <si>
    <t>MIAMLEY</t>
  </si>
  <si>
    <t>MIANDETTA_2825</t>
  </si>
  <si>
    <t>MIANDETTA</t>
  </si>
  <si>
    <t>MIANGA CREEK_2583</t>
  </si>
  <si>
    <t>MIANGA CREEK</t>
  </si>
  <si>
    <t>MICALO ISLAND_2464</t>
  </si>
  <si>
    <t>MICALO ISLAND</t>
  </si>
  <si>
    <t>MICHELAGO_2620</t>
  </si>
  <si>
    <t>MICHELAGO</t>
  </si>
  <si>
    <t>MICKIBRI_2870</t>
  </si>
  <si>
    <t>MICKIBRI</t>
  </si>
  <si>
    <t>MID SAPPHIRE BEACH_2450</t>
  </si>
  <si>
    <t>MID SAPPHIRE BEACH</t>
  </si>
  <si>
    <t>MIDDLE ARM_2580</t>
  </si>
  <si>
    <t>MIDDLE ARM</t>
  </si>
  <si>
    <t>MIDDLE BROOK_2337</t>
  </si>
  <si>
    <t>MIDDLE BROOK</t>
  </si>
  <si>
    <t>MIDDLE BROTHER_2443</t>
  </si>
  <si>
    <t>MIDDLE BROTHER</t>
  </si>
  <si>
    <t>MIDDLE CAMP_2281</t>
  </si>
  <si>
    <t>MIDDLE CAMP</t>
  </si>
  <si>
    <t>MIDDLE CAMP_2423</t>
  </si>
  <si>
    <t>MIDDLE COVE_2068</t>
  </si>
  <si>
    <t>MIDDLE COVE</t>
  </si>
  <si>
    <t>MIDDLE DURAL_2158</t>
  </si>
  <si>
    <t>MIDDLE DURAL</t>
  </si>
  <si>
    <t>MIDDLE FALBROOK_2330</t>
  </si>
  <si>
    <t>MIDDLE FALBROOK</t>
  </si>
  <si>
    <t>MIDDLE FLAT_2630</t>
  </si>
  <si>
    <t>MIDDLE FLAT</t>
  </si>
  <si>
    <t>MIDDLE HARBOUR_0</t>
  </si>
  <si>
    <t>MIDDLE HARBOUR</t>
  </si>
  <si>
    <t>MIDDLE HARBOUR_2087</t>
  </si>
  <si>
    <t>MIDDLE POCKET_2483</t>
  </si>
  <si>
    <t>MIDDLE POCKET</t>
  </si>
  <si>
    <t>MIDDLETON GRANGE_2171</t>
  </si>
  <si>
    <t>MIDDLETON GRANGE</t>
  </si>
  <si>
    <t>MIDDLINGBANK_2628</t>
  </si>
  <si>
    <t>MIDDLINGBANK</t>
  </si>
  <si>
    <t>MIDDLINGBANK_2630</t>
  </si>
  <si>
    <t>MIDGINBIL_2484</t>
  </si>
  <si>
    <t>MIDGINBIL</t>
  </si>
  <si>
    <t>MIDWAY_2370</t>
  </si>
  <si>
    <t>MIDWAY</t>
  </si>
  <si>
    <t>MIHI_2358</t>
  </si>
  <si>
    <t>MIHI</t>
  </si>
  <si>
    <t>MILA_2632</t>
  </si>
  <si>
    <t>MILA</t>
  </si>
  <si>
    <t>MILBRODALE_2330</t>
  </si>
  <si>
    <t>MILBRODALE</t>
  </si>
  <si>
    <t>MILBRULONG_2642</t>
  </si>
  <si>
    <t>MILBRULONG</t>
  </si>
  <si>
    <t>MILBRULONG_2656</t>
  </si>
  <si>
    <t>MILBURN CREEK_2793</t>
  </si>
  <si>
    <t>MILBURN CREEK</t>
  </si>
  <si>
    <t>MILDURA_3500</t>
  </si>
  <si>
    <t>MILDURA</t>
  </si>
  <si>
    <t>MILE RIDGE_2756</t>
  </si>
  <si>
    <t>MILE RIDGE</t>
  </si>
  <si>
    <t>MILGUY_2400</t>
  </si>
  <si>
    <t>MILGUY</t>
  </si>
  <si>
    <t>MILKERS FLAT_2795</t>
  </si>
  <si>
    <t>MILKERS FLAT</t>
  </si>
  <si>
    <t>MILL FARM_2474</t>
  </si>
  <si>
    <t>MILL FARM</t>
  </si>
  <si>
    <t>MILLAH MURRAH_2795</t>
  </si>
  <si>
    <t>MILLAH MURRAH</t>
  </si>
  <si>
    <t>MILLBANK_2440</t>
  </si>
  <si>
    <t>MILLBANK</t>
  </si>
  <si>
    <t>MILLER_2168</t>
  </si>
  <si>
    <t>MILLER</t>
  </si>
  <si>
    <t>MILLERS FOREST_2324</t>
  </si>
  <si>
    <t>MILLERS FOREST</t>
  </si>
  <si>
    <t>MILLERS POINT_2000</t>
  </si>
  <si>
    <t>MILLERS POINT</t>
  </si>
  <si>
    <t>MILLFIELD_2325</t>
  </si>
  <si>
    <t>MILLFIELD</t>
  </si>
  <si>
    <t>MILLIE_2388</t>
  </si>
  <si>
    <t>MILLIE</t>
  </si>
  <si>
    <t>MILLIE_2397</t>
  </si>
  <si>
    <t>MILLINGANDI_2549</t>
  </si>
  <si>
    <t>MILLINGANDI</t>
  </si>
  <si>
    <t>MILLTHORPE_2798</t>
  </si>
  <si>
    <t>MILLTHORPE</t>
  </si>
  <si>
    <t>MILLWOOD_2650</t>
  </si>
  <si>
    <t>MILLWOOD</t>
  </si>
  <si>
    <t>MILPARINKA_2880</t>
  </si>
  <si>
    <t>MILPARINKA</t>
  </si>
  <si>
    <t>MILPERRA_2214</t>
  </si>
  <si>
    <t>MILPERRA</t>
  </si>
  <si>
    <t>MILROY_2380</t>
  </si>
  <si>
    <t>MILROY</t>
  </si>
  <si>
    <t>MILROY_2594</t>
  </si>
  <si>
    <t>MILROY_2850</t>
  </si>
  <si>
    <t>MILSONS PASSAGE_2083</t>
  </si>
  <si>
    <t>MILSONS PASSAGE</t>
  </si>
  <si>
    <t>MILSONS POINT_2061</t>
  </si>
  <si>
    <t>MILSONS POINT</t>
  </si>
  <si>
    <t>MILTON_2538</t>
  </si>
  <si>
    <t>MILTON</t>
  </si>
  <si>
    <t>MILVALE_2594</t>
  </si>
  <si>
    <t>MILVALE</t>
  </si>
  <si>
    <t>MIMOSA_2665</t>
  </si>
  <si>
    <t>MIMOSA</t>
  </si>
  <si>
    <t>MIMOSA_2666</t>
  </si>
  <si>
    <t>MINCHINBURY_2700</t>
  </si>
  <si>
    <t>MINCHINBURY</t>
  </si>
  <si>
    <t>MINCHINBURY_2770</t>
  </si>
  <si>
    <t>MINDARIBBA_2320</t>
  </si>
  <si>
    <t>MINDARIBBA</t>
  </si>
  <si>
    <t>MINEMOORONG_2873</t>
  </si>
  <si>
    <t>MINEMOORONG</t>
  </si>
  <si>
    <t>MINERS ARMS HOTEL_2880</t>
  </si>
  <si>
    <t>MINERS ARMS HOTEL</t>
  </si>
  <si>
    <t>MINGAY_2727</t>
  </si>
  <si>
    <t>MINGAY</t>
  </si>
  <si>
    <t>MINGERONG_2869</t>
  </si>
  <si>
    <t>MINGERONG</t>
  </si>
  <si>
    <t>MINGOOLA_4380</t>
  </si>
  <si>
    <t>MINGOOLA</t>
  </si>
  <si>
    <t>MINIMBAH_2312</t>
  </si>
  <si>
    <t>MINIMBAH</t>
  </si>
  <si>
    <t>MINJARY_2720</t>
  </si>
  <si>
    <t>MINJARY</t>
  </si>
  <si>
    <t>MINMI_2287</t>
  </si>
  <si>
    <t>MINMI</t>
  </si>
  <si>
    <t>MINNAMURRA_2533</t>
  </si>
  <si>
    <t>MINNAMURRA</t>
  </si>
  <si>
    <t>MINNIE WATER_2462</t>
  </si>
  <si>
    <t>MINNIE WATER</t>
  </si>
  <si>
    <t>MINORE_2830</t>
  </si>
  <si>
    <t>MINORE</t>
  </si>
  <si>
    <t>MINTO HEIGHTS_2566</t>
  </si>
  <si>
    <t>MINTO HEIGHTS</t>
  </si>
  <si>
    <t>MINTO_2566</t>
  </si>
  <si>
    <t>MINTO</t>
  </si>
  <si>
    <t>MINYON_2480</t>
  </si>
  <si>
    <t>MINYON</t>
  </si>
  <si>
    <t>MIRADOR_2548</t>
  </si>
  <si>
    <t>MIRADOR</t>
  </si>
  <si>
    <t>MIRANDA_2228</t>
  </si>
  <si>
    <t>MIRANDA</t>
  </si>
  <si>
    <t>MIRANNIE_2330</t>
  </si>
  <si>
    <t>MIRANNIE</t>
  </si>
  <si>
    <t>MIROMA_2478</t>
  </si>
  <si>
    <t>MIROMA</t>
  </si>
  <si>
    <t>MIRRABOOKA_2264</t>
  </si>
  <si>
    <t>MIRRABOOKA</t>
  </si>
  <si>
    <t>MIRROOL_2665</t>
  </si>
  <si>
    <t>MIRROOL</t>
  </si>
  <si>
    <t>MIRROOL_2671</t>
  </si>
  <si>
    <t>MISSABOTTI_2449</t>
  </si>
  <si>
    <t>MISSABOTTI</t>
  </si>
  <si>
    <t>MITCHELL PARK_2756</t>
  </si>
  <si>
    <t>MITCHELL PARK</t>
  </si>
  <si>
    <t>MITCHELL_2795</t>
  </si>
  <si>
    <t>MITCHELL</t>
  </si>
  <si>
    <t>MITCHELL_2911</t>
  </si>
  <si>
    <t>MITCHELLS FLAT_2330</t>
  </si>
  <si>
    <t>MITCHELLS FLAT</t>
  </si>
  <si>
    <t>MITCHELL'S FLAT_2330</t>
  </si>
  <si>
    <t>MITCHELL'S FLAT</t>
  </si>
  <si>
    <t>MITCHELLS ISLAND_2430</t>
  </si>
  <si>
    <t>MITCHELLS ISLAND</t>
  </si>
  <si>
    <t>MITFORDS CORNER_2648</t>
  </si>
  <si>
    <t>MITFORDS CORNER</t>
  </si>
  <si>
    <t>MITTA MITTA_2650</t>
  </si>
  <si>
    <t>MITTA MITTA</t>
  </si>
  <si>
    <t>MITTAGONG_2575</t>
  </si>
  <si>
    <t>MITTAGONG</t>
  </si>
  <si>
    <t>MOAMA - WEST_2731</t>
  </si>
  <si>
    <t>MOAMA - WEST</t>
  </si>
  <si>
    <t>MOAMA_2731</t>
  </si>
  <si>
    <t>MOAMA</t>
  </si>
  <si>
    <t>MODANVILLE_2480</t>
  </si>
  <si>
    <t>MODANVILLE</t>
  </si>
  <si>
    <t>MOGAREEKA_2550</t>
  </si>
  <si>
    <t>MOGAREEKA</t>
  </si>
  <si>
    <t>MOGENDOURA_2537</t>
  </si>
  <si>
    <t>MOGENDOURA</t>
  </si>
  <si>
    <t>MOGGS SWAMP_2370</t>
  </si>
  <si>
    <t>MOGGS SWAMP</t>
  </si>
  <si>
    <t>MOGGUMBILL RIDGE_2707</t>
  </si>
  <si>
    <t>MOGGUMBILL RIDGE</t>
  </si>
  <si>
    <t>MOGIL MOGIL_2833</t>
  </si>
  <si>
    <t>MOGIL MOGIL</t>
  </si>
  <si>
    <t>MOGILLA_2550</t>
  </si>
  <si>
    <t>MOGILLA</t>
  </si>
  <si>
    <t>MOGO CREEK_2775</t>
  </si>
  <si>
    <t>MOGO CREEK</t>
  </si>
  <si>
    <t>MOGO_2536</t>
  </si>
  <si>
    <t>MOGO</t>
  </si>
  <si>
    <t>MOGO_2850</t>
  </si>
  <si>
    <t>MOGONG_2804</t>
  </si>
  <si>
    <t>MOGONG</t>
  </si>
  <si>
    <t>MOGONGONG_2810</t>
  </si>
  <si>
    <t>MOGONGONG</t>
  </si>
  <si>
    <t>MOGOOD_2538</t>
  </si>
  <si>
    <t>MOGOOD</t>
  </si>
  <si>
    <t>MOGRANI CREEK_2422</t>
  </si>
  <si>
    <t>MOGRANI CREEK</t>
  </si>
  <si>
    <t>MOGRANI_2422</t>
  </si>
  <si>
    <t>MOGRANI</t>
  </si>
  <si>
    <t>MOGRIGUY_2830</t>
  </si>
  <si>
    <t>MOGRIGUY</t>
  </si>
  <si>
    <t>MOLE RIVER_2372</t>
  </si>
  <si>
    <t>MOLE RIVER</t>
  </si>
  <si>
    <t>MOLEVILLE CREEK_2460</t>
  </si>
  <si>
    <t>MOLEVILLE CREEK</t>
  </si>
  <si>
    <t>MOLEVILLE_2460</t>
  </si>
  <si>
    <t>MOLEVILLE</t>
  </si>
  <si>
    <t>MOLLS BIGHT_2775</t>
  </si>
  <si>
    <t>MOLLS BIGHT</t>
  </si>
  <si>
    <t>MOLLYAN_2842</t>
  </si>
  <si>
    <t>MOLLYAN</t>
  </si>
  <si>
    <t>MOLLYMOOK BEACH_2539</t>
  </si>
  <si>
    <t>MOLLYMOOK BEACH</t>
  </si>
  <si>
    <t>MOLLYMOOK_2539</t>
  </si>
  <si>
    <t>MOLLYMOOK</t>
  </si>
  <si>
    <t>MOLONG_2866</t>
  </si>
  <si>
    <t>MOLONG</t>
  </si>
  <si>
    <t>MONA VALE_2103</t>
  </si>
  <si>
    <t>MONA VALE</t>
  </si>
  <si>
    <t>MONA VALE_2577</t>
  </si>
  <si>
    <t>MONAK_2648</t>
  </si>
  <si>
    <t>MONAK</t>
  </si>
  <si>
    <t>MONAK_2738</t>
  </si>
  <si>
    <t>MONALTRIE_2480</t>
  </si>
  <si>
    <t>MONALTRIE</t>
  </si>
  <si>
    <t>MONDAYONG_2540</t>
  </si>
  <si>
    <t>MONDAYONG</t>
  </si>
  <si>
    <t>MONDROOK_2430</t>
  </si>
  <si>
    <t>MONDROOK</t>
  </si>
  <si>
    <t>MONGA_2622</t>
  </si>
  <si>
    <t>MONGA</t>
  </si>
  <si>
    <t>MONGARLOWE_2622</t>
  </si>
  <si>
    <t>MONGARLOWE</t>
  </si>
  <si>
    <t>MONGOGARIE_2470</t>
  </si>
  <si>
    <t>MONGOGARIE</t>
  </si>
  <si>
    <t>MONIA GAP_2675</t>
  </si>
  <si>
    <t>MONIA GAP</t>
  </si>
  <si>
    <t>MONIVAE_2850</t>
  </si>
  <si>
    <t>MONIVAE</t>
  </si>
  <si>
    <t>MONKERAI_2415</t>
  </si>
  <si>
    <t>MONKERAI</t>
  </si>
  <si>
    <t>MONKEY JACKET_2324</t>
  </si>
  <si>
    <t>MONKEY JACKET</t>
  </si>
  <si>
    <t>MONOMIE_2876</t>
  </si>
  <si>
    <t>MONOMIE</t>
  </si>
  <si>
    <t>MONTEAGLE_2594</t>
  </si>
  <si>
    <t>MONTEAGLE</t>
  </si>
  <si>
    <t>MONTECOLLUM_2482</t>
  </si>
  <si>
    <t>MONTECOLLUM</t>
  </si>
  <si>
    <t>MONTEFIORES_2820</t>
  </si>
  <si>
    <t>MONTEFIORES</t>
  </si>
  <si>
    <t>MONTEREY_2217</t>
  </si>
  <si>
    <t>MONTEREY</t>
  </si>
  <si>
    <t>MOOBALL_2483</t>
  </si>
  <si>
    <t>MOOBALL</t>
  </si>
  <si>
    <t>MOOBI_2337</t>
  </si>
  <si>
    <t>MOOBI</t>
  </si>
  <si>
    <t>MOOGEM_2370</t>
  </si>
  <si>
    <t>MOOGEM</t>
  </si>
  <si>
    <t>MOOKERAWA_2820</t>
  </si>
  <si>
    <t>MOOKERAWA</t>
  </si>
  <si>
    <t>MOOKIMA WYBRA_2469</t>
  </si>
  <si>
    <t>MOOKIMA WYBRA</t>
  </si>
  <si>
    <t>MOOLARBEN_2850</t>
  </si>
  <si>
    <t>MOOLARBEN</t>
  </si>
  <si>
    <t>MOOLLATTOO_2540</t>
  </si>
  <si>
    <t>MOOLLATTOO</t>
  </si>
  <si>
    <t>MOOLPA_2715</t>
  </si>
  <si>
    <t>MOOLPA</t>
  </si>
  <si>
    <t>MOOLPA_2734</t>
  </si>
  <si>
    <t>MOOMBOOLDOOL_2665</t>
  </si>
  <si>
    <t>MOOMBOOLDOOL</t>
  </si>
  <si>
    <t>MOONA PLAINS_2354</t>
  </si>
  <si>
    <t>MOONA PLAINS</t>
  </si>
  <si>
    <t>MOONAN BROOK_2337</t>
  </si>
  <si>
    <t>MOONAN BROOK</t>
  </si>
  <si>
    <t>MOONAN FLAT_2337</t>
  </si>
  <si>
    <t>MOONAN FLAT</t>
  </si>
  <si>
    <t>MOONARAN_2345</t>
  </si>
  <si>
    <t>MOONARAN</t>
  </si>
  <si>
    <t>MOONBAH_2627</t>
  </si>
  <si>
    <t>MOONBAH</t>
  </si>
  <si>
    <t>MOONBI_2353</t>
  </si>
  <si>
    <t>MOONBI</t>
  </si>
  <si>
    <t>MOONBRIA_2710</t>
  </si>
  <si>
    <t>MOONBRIA</t>
  </si>
  <si>
    <t>MOONEBA_2440</t>
  </si>
  <si>
    <t>MOONEBA</t>
  </si>
  <si>
    <t>MOONEE BEACH WEST_2450</t>
  </si>
  <si>
    <t>MOONEE BEACH WEST</t>
  </si>
  <si>
    <t>MOONEE BEACH_2450</t>
  </si>
  <si>
    <t>MOONEE BEACH</t>
  </si>
  <si>
    <t>MOONEE_2259</t>
  </si>
  <si>
    <t>MOONEE</t>
  </si>
  <si>
    <t>MOONEY MOONEY CREEK_2250</t>
  </si>
  <si>
    <t>MOONEY MOONEY CREEK</t>
  </si>
  <si>
    <t>MOONEY MOONEY_2083</t>
  </si>
  <si>
    <t>MOONEY MOONEY</t>
  </si>
  <si>
    <t>MOONPAR_2453</t>
  </si>
  <si>
    <t>MOONPAR</t>
  </si>
  <si>
    <t>MOORAL CREEK_2429</t>
  </si>
  <si>
    <t>MOORAL CREEK</t>
  </si>
  <si>
    <t>MOORARA_2648</t>
  </si>
  <si>
    <t>MOORARA</t>
  </si>
  <si>
    <t>MOORBEL_2804</t>
  </si>
  <si>
    <t>MOORBEL</t>
  </si>
  <si>
    <t>MOORE CREEK_2340</t>
  </si>
  <si>
    <t>MOORE CREEK</t>
  </si>
  <si>
    <t>MOORE PARK_2021</t>
  </si>
  <si>
    <t>MOORE PARK</t>
  </si>
  <si>
    <t>MOORE_2340</t>
  </si>
  <si>
    <t>MOORE</t>
  </si>
  <si>
    <t>MOOREBANK_2170</t>
  </si>
  <si>
    <t>MOOREBANK</t>
  </si>
  <si>
    <t>MOOREBANK_2173</t>
  </si>
  <si>
    <t>MOOREN_2395</t>
  </si>
  <si>
    <t>MOOREN</t>
  </si>
  <si>
    <t>MOORILDA_2795</t>
  </si>
  <si>
    <t>MOORILDA</t>
  </si>
  <si>
    <t>MOORLAND_2443</t>
  </si>
  <si>
    <t>MOORLAND</t>
  </si>
  <si>
    <t>MOORONG_2650</t>
  </si>
  <si>
    <t>MOORONG</t>
  </si>
  <si>
    <t>MOORWATHA_2640</t>
  </si>
  <si>
    <t>MOORWATHA</t>
  </si>
  <si>
    <t>MOOYABIL_2482</t>
  </si>
  <si>
    <t>MOOYABIL</t>
  </si>
  <si>
    <t>MOPARRABAH_2440</t>
  </si>
  <si>
    <t>MOPARRABAH</t>
  </si>
  <si>
    <t>MOPPIN_2400</t>
  </si>
  <si>
    <t>MOPPIN</t>
  </si>
  <si>
    <t>MOPPY_2422</t>
  </si>
  <si>
    <t>MOPPY</t>
  </si>
  <si>
    <t>MORAGO_2710</t>
  </si>
  <si>
    <t>MORAGO</t>
  </si>
  <si>
    <t>MORANGARELL_2666</t>
  </si>
  <si>
    <t>MORANGARELL</t>
  </si>
  <si>
    <t>MORANGARELL_2671</t>
  </si>
  <si>
    <t>MORANS CROSSING_2550</t>
  </si>
  <si>
    <t>MORANS CROSSING</t>
  </si>
  <si>
    <t>MOREDUN_2365</t>
  </si>
  <si>
    <t>MOREDUN</t>
  </si>
  <si>
    <t>MOREE_2400</t>
  </si>
  <si>
    <t>MOREE</t>
  </si>
  <si>
    <t>MORETON BAY FLAT_2844</t>
  </si>
  <si>
    <t>MORETON BAY FLAT</t>
  </si>
  <si>
    <t>MORISSET PARK_2264</t>
  </si>
  <si>
    <t>MORISSET PARK</t>
  </si>
  <si>
    <t>MORISSET_2264</t>
  </si>
  <si>
    <t>MORISSET</t>
  </si>
  <si>
    <t>MORNING BAY_2105</t>
  </si>
  <si>
    <t>MORNING BAY</t>
  </si>
  <si>
    <t>MORONGLA CREEK_2794</t>
  </si>
  <si>
    <t>MORONGLA CREEK</t>
  </si>
  <si>
    <t>MORORO_2469</t>
  </si>
  <si>
    <t>MORORO</t>
  </si>
  <si>
    <t>MORPETH_2321</t>
  </si>
  <si>
    <t>MORPETH</t>
  </si>
  <si>
    <t>MORRISONS HILL_2588</t>
  </si>
  <si>
    <t>MORRISONS HILL</t>
  </si>
  <si>
    <t>MORRIS'S BLOW_2880</t>
  </si>
  <si>
    <t>MORRIS'S BLOW</t>
  </si>
  <si>
    <t>MORTDALE_2212</t>
  </si>
  <si>
    <t>MORTDALE</t>
  </si>
  <si>
    <t>MORTDALE_2223</t>
  </si>
  <si>
    <t>MORTLAKE_2137</t>
  </si>
  <si>
    <t>MORTLAKE</t>
  </si>
  <si>
    <t>MORTON_2538</t>
  </si>
  <si>
    <t>MORTON</t>
  </si>
  <si>
    <t>MORTONMAIN_2849</t>
  </si>
  <si>
    <t>MORTONMAIN</t>
  </si>
  <si>
    <t>MORTONS CREEK_2446</t>
  </si>
  <si>
    <t>MORTONS CREEK</t>
  </si>
  <si>
    <t>MORTS ESTATE_2790</t>
  </si>
  <si>
    <t>MORTS ESTATE</t>
  </si>
  <si>
    <t>MORUBEN_2325</t>
  </si>
  <si>
    <t>MORUBEN</t>
  </si>
  <si>
    <t>MORUNDAH_2652</t>
  </si>
  <si>
    <t>MORUNDAH</t>
  </si>
  <si>
    <t>MORUNDAH_2700</t>
  </si>
  <si>
    <t>MORUYA HEADS_2537</t>
  </si>
  <si>
    <t>MORUYA HEADS</t>
  </si>
  <si>
    <t>MORUYA_2537</t>
  </si>
  <si>
    <t>MORUYA</t>
  </si>
  <si>
    <t>MORVEN_2370</t>
  </si>
  <si>
    <t>MORVEN</t>
  </si>
  <si>
    <t>MORVEN_2660</t>
  </si>
  <si>
    <t>MOSMAN_2088</t>
  </si>
  <si>
    <t>MOSMAN</t>
  </si>
  <si>
    <t>MOSS VALE_2577</t>
  </si>
  <si>
    <t>MOSS VALE</t>
  </si>
  <si>
    <t>MOSSGIEL_2878</t>
  </si>
  <si>
    <t>MOSSGIEL</t>
  </si>
  <si>
    <t>MOSSGIEL_2879</t>
  </si>
  <si>
    <t>MOSSY POINT_2537</t>
  </si>
  <si>
    <t>MOSSY POINT</t>
  </si>
  <si>
    <t>MOTO_2426</t>
  </si>
  <si>
    <t>MOTO</t>
  </si>
  <si>
    <t>MOTTO FARM_2324</t>
  </si>
  <si>
    <t>MOTTO FARM</t>
  </si>
  <si>
    <t>MOULAMEIN_2733</t>
  </si>
  <si>
    <t>MOULAMEIN</t>
  </si>
  <si>
    <t>MOUNT ADRAH_2729</t>
  </si>
  <si>
    <t>MOUNT ADRAH</t>
  </si>
  <si>
    <t>MOUNT ALFRED GAP_3709</t>
  </si>
  <si>
    <t>MOUNT ALFRED GAP</t>
  </si>
  <si>
    <t>MOUNT ANDREW_2756</t>
  </si>
  <si>
    <t>MOUNT ANDREW</t>
  </si>
  <si>
    <t>MOUNT ANNAN_2567</t>
  </si>
  <si>
    <t>MOUNT ANNAN</t>
  </si>
  <si>
    <t>MOUNT AQUILA_2820</t>
  </si>
  <si>
    <t>MOUNT AQUILA</t>
  </si>
  <si>
    <t>MOUNT ARTHUR_2820</t>
  </si>
  <si>
    <t>MOUNT ARTHUR</t>
  </si>
  <si>
    <t>MOUNT AUSTIN_2650</t>
  </si>
  <si>
    <t>MOUNT AUSTIN</t>
  </si>
  <si>
    <t>MOUNT BURRELL_2484</t>
  </si>
  <si>
    <t>MOUNT BURRELL</t>
  </si>
  <si>
    <t>MOUNT COLAH_2079</t>
  </si>
  <si>
    <t>MOUNT COLAH</t>
  </si>
  <si>
    <t>MOUNT COLLINS_2794</t>
  </si>
  <si>
    <t>MOUNT COLLINS</t>
  </si>
  <si>
    <t>MOUNT COOPER_2631</t>
  </si>
  <si>
    <t>MOUNT COOPER</t>
  </si>
  <si>
    <t>MOUNT DARRAGH_2632</t>
  </si>
  <si>
    <t>MOUNT DARRAGH</t>
  </si>
  <si>
    <t>MOUNT DAVID_2795</t>
  </si>
  <si>
    <t>MOUNT DAVID</t>
  </si>
  <si>
    <t>MOUNT DEE_2320</t>
  </si>
  <si>
    <t>MOUNT DEE</t>
  </si>
  <si>
    <t>MOUNT DRUITT SOUTH_2770</t>
  </si>
  <si>
    <t>MOUNT DRUITT SOUTH</t>
  </si>
  <si>
    <t>MOUNT DRUITT_2770</t>
  </si>
  <si>
    <t>MOUNT DRUITT</t>
  </si>
  <si>
    <t>MOUNT ELLIOT_2250</t>
  </si>
  <si>
    <t>MOUNT ELLIOT</t>
  </si>
  <si>
    <t>MOUNT FAIRY_2580</t>
  </si>
  <si>
    <t>MOUNT FAIRY</t>
  </si>
  <si>
    <t>MOUNT FOSTER_2824</t>
  </si>
  <si>
    <t>MOUNT FOSTER</t>
  </si>
  <si>
    <t>MOUNT FROME_2850</t>
  </si>
  <si>
    <t>MOUNT FROME</t>
  </si>
  <si>
    <t>MOUNT GEORGE_2424</t>
  </si>
  <si>
    <t>MOUNT GEORGE</t>
  </si>
  <si>
    <t>MOUNT GIPPS_2880</t>
  </si>
  <si>
    <t>MOUNT GIPPS</t>
  </si>
  <si>
    <t>MOUNT HARRIS_2824</t>
  </si>
  <si>
    <t>MOUNT HARRIS</t>
  </si>
  <si>
    <t>MOUNT HOPE_2877</t>
  </si>
  <si>
    <t>MOUNT HOPE</t>
  </si>
  <si>
    <t>MOUNT HOREB_2729</t>
  </si>
  <si>
    <t>MOUNT HOREB</t>
  </si>
  <si>
    <t>MOUNT HORRIBLE_2846</t>
  </si>
  <si>
    <t>MOUNT HORRIBLE</t>
  </si>
  <si>
    <t>MOUNT HUNTER_2570</t>
  </si>
  <si>
    <t>MOUNT HUNTER</t>
  </si>
  <si>
    <t>MOUNT HUTTON_2290</t>
  </si>
  <si>
    <t>MOUNT HUTTON</t>
  </si>
  <si>
    <t>MOUNT IRVINE_2758</t>
  </si>
  <si>
    <t>MOUNT IRVINE</t>
  </si>
  <si>
    <t>MOUNT IRVINE_2786</t>
  </si>
  <si>
    <t>MOUNT KEIRA_2500</t>
  </si>
  <si>
    <t>MOUNT KEIRA</t>
  </si>
  <si>
    <t>MOUNT KEMBLA_2526</t>
  </si>
  <si>
    <t>MOUNT KEMBLA</t>
  </si>
  <si>
    <t>MOUNT KINGIMAN_2539</t>
  </si>
  <si>
    <t>MOUNT KINGIMAN</t>
  </si>
  <si>
    <t>MOUNT KNOWLES_2850</t>
  </si>
  <si>
    <t>MOUNT KNOWLES</t>
  </si>
  <si>
    <t>MOUNT KURING-GAI_2080</t>
  </si>
  <si>
    <t>MOUNT KURING-GAI</t>
  </si>
  <si>
    <t>MOUNT KU-RING-GAI_2080</t>
  </si>
  <si>
    <t>MOUNT KU-RING-GAI</t>
  </si>
  <si>
    <t>MOUNT LAMBIE_2790</t>
  </si>
  <si>
    <t>MOUNT LAMBIE</t>
  </si>
  <si>
    <t>MOUNT LAMBIE_2845</t>
  </si>
  <si>
    <t>MOUNT LEWIS_2190</t>
  </si>
  <si>
    <t>MOUNT LEWIS</t>
  </si>
  <si>
    <t>MOUNT LINDSEY_2575</t>
  </si>
  <si>
    <t>MOUNT LINDSEY</t>
  </si>
  <si>
    <t>MOUNT LION_2474</t>
  </si>
  <si>
    <t>MOUNT LION</t>
  </si>
  <si>
    <t>MOUNT MARSDEN_2849</t>
  </si>
  <si>
    <t>MOUNT MARSDEN</t>
  </si>
  <si>
    <t>MOUNT MARSH_2469</t>
  </si>
  <si>
    <t>MOUNT MARSH</t>
  </si>
  <si>
    <t>MOUNT MCDONALD_2808</t>
  </si>
  <si>
    <t>MOUNT MCDONALD</t>
  </si>
  <si>
    <t>MOUNT MITCHELL_2365</t>
  </si>
  <si>
    <t>MOUNT MITCHELL</t>
  </si>
  <si>
    <t>MOUNT MURRAY_2576</t>
  </si>
  <si>
    <t>MOUNT MURRAY</t>
  </si>
  <si>
    <t>MOUNT MURRAY_2577</t>
  </si>
  <si>
    <t>MOUNT OLIVE_2330</t>
  </si>
  <si>
    <t>MOUNT OLIVE</t>
  </si>
  <si>
    <t>MOUNT OLIVE_2787</t>
  </si>
  <si>
    <t>MOUNT OUSLEY_2519</t>
  </si>
  <si>
    <t>MOUNT OUSLEY</t>
  </si>
  <si>
    <t>MOUNT PANORAMA_2795</t>
  </si>
  <si>
    <t>MOUNT PANORAMA</t>
  </si>
  <si>
    <t>MOUNT PEERLESS_2422</t>
  </si>
  <si>
    <t>MOUNT PEERLESS</t>
  </si>
  <si>
    <t>MOUNT PLEASANT_2330</t>
  </si>
  <si>
    <t>MOUNT PLEASANT</t>
  </si>
  <si>
    <t>MOUNT PLEASANT_2519</t>
  </si>
  <si>
    <t>MOUNT PLEASANT_2749</t>
  </si>
  <si>
    <t>MOUNT PRITCHARD_2166</t>
  </si>
  <si>
    <t>MOUNT PRITCHARD</t>
  </si>
  <si>
    <t>MOUNT PRITCHARD_2170</t>
  </si>
  <si>
    <t>MOUNT RAE_2580</t>
  </si>
  <si>
    <t>MOUNT RAE</t>
  </si>
  <si>
    <t>MOUNT RANKIN_2795</t>
  </si>
  <si>
    <t>MOUNT RANKIN</t>
  </si>
  <si>
    <t>MOUNT RIVERS_2311</t>
  </si>
  <si>
    <t>MOUNT RIVERS</t>
  </si>
  <si>
    <t>MOUNT RIVERVIEW_2774</t>
  </si>
  <si>
    <t>MOUNT RIVERVIEW</t>
  </si>
  <si>
    <t>MOUNT ROYAL_2330</t>
  </si>
  <si>
    <t>MOUNT ROYAL</t>
  </si>
  <si>
    <t>MOUNT RUSSELL_2360</t>
  </si>
  <si>
    <t>MOUNT RUSSELL</t>
  </si>
  <si>
    <t>MOUNT SAINT THOMAS_2500</t>
  </si>
  <si>
    <t>MOUNT SAINT THOMAS</t>
  </si>
  <si>
    <t>MOUNT SEAVIEW_2446</t>
  </si>
  <si>
    <t>MOUNT SEAVIEW</t>
  </si>
  <si>
    <t>MOUNT TENANDRA_2828</t>
  </si>
  <si>
    <t>MOUNT TENANDRA</t>
  </si>
  <si>
    <t>MOUNT TERRY_2527</t>
  </si>
  <si>
    <t>MOUNT TERRY</t>
  </si>
  <si>
    <t>MOUNT THORLEY_2330</t>
  </si>
  <si>
    <t>MOUNT THORLEY</t>
  </si>
  <si>
    <t>MOUNT TOMAH_2758</t>
  </si>
  <si>
    <t>MOUNT TOMAH</t>
  </si>
  <si>
    <t>MOUNT VERNON_2178</t>
  </si>
  <si>
    <t>MOUNT VERNON</t>
  </si>
  <si>
    <t>MOUNT VICTORIA_2786</t>
  </si>
  <si>
    <t>MOUNT VICTORIA</t>
  </si>
  <si>
    <t>MOUNT VIEW_2325</t>
  </si>
  <si>
    <t>MOUNT VIEW</t>
  </si>
  <si>
    <t>MOUNT VIEW_2550</t>
  </si>
  <si>
    <t>MOUNT VINCENT_2323</t>
  </si>
  <si>
    <t>MOUNT VINCENT</t>
  </si>
  <si>
    <t>MOUNT WARNING_2484</t>
  </si>
  <si>
    <t>MOUNT WARNING</t>
  </si>
  <si>
    <t>MOUNT WARRIGAL_2528</t>
  </si>
  <si>
    <t>MOUNT WARRIGAL</t>
  </si>
  <si>
    <t>MOUNT WERONG_2787</t>
  </si>
  <si>
    <t>MOUNT WERONG</t>
  </si>
  <si>
    <t>MOUNT WHITE_2250</t>
  </si>
  <si>
    <t>MOUNT WHITE</t>
  </si>
  <si>
    <t>MOUNT WILSON_2758</t>
  </si>
  <si>
    <t>MOUNT WILSON</t>
  </si>
  <si>
    <t>MOUNT WILSON_2786</t>
  </si>
  <si>
    <t>MOUNTAIN CREEK_2644</t>
  </si>
  <si>
    <t>MOUNTAIN CREEK</t>
  </si>
  <si>
    <t>MOUNTAIN CREEK_2660</t>
  </si>
  <si>
    <t>MOUNTAIN LAGOON_2756</t>
  </si>
  <si>
    <t>MOUNTAIN LAGOON</t>
  </si>
  <si>
    <t>MOUNTAIN LAGOON_2758</t>
  </si>
  <si>
    <t>MOUNTAIN TOP_2480</t>
  </si>
  <si>
    <t>MOUNTAIN TOP</t>
  </si>
  <si>
    <t>MOUNTAIN VIEW_2460</t>
  </si>
  <si>
    <t>MOUNTAIN VIEW</t>
  </si>
  <si>
    <t>MOURQUONG_2739</t>
  </si>
  <si>
    <t>MOURQUONG</t>
  </si>
  <si>
    <t>MOWBRAY PARK_2571</t>
  </si>
  <si>
    <t>MOWBRAY PARK</t>
  </si>
  <si>
    <t>MOZART_2787</t>
  </si>
  <si>
    <t>MOZART</t>
  </si>
  <si>
    <t>MT ANNAN_2567</t>
  </si>
  <si>
    <t>MT ANNAN</t>
  </si>
  <si>
    <t>MT DRUITT_2770</t>
  </si>
  <si>
    <t>MT DRUITT</t>
  </si>
  <si>
    <t>MT OUSLEY_2519</t>
  </si>
  <si>
    <t>MT OUSLEY</t>
  </si>
  <si>
    <t>MT PANORAMA_2795</t>
  </si>
  <si>
    <t>MT PANORAMA</t>
  </si>
  <si>
    <t>MT PRITCHARD_2170</t>
  </si>
  <si>
    <t>MT PRITCHARD</t>
  </si>
  <si>
    <t>MT RIVERVIEW_2774</t>
  </si>
  <si>
    <t>MT RIVERVIEW</t>
  </si>
  <si>
    <t>MUDGEE_2850</t>
  </si>
  <si>
    <t>MUDGEE</t>
  </si>
  <si>
    <t>MUGINCOBLE_2870</t>
  </si>
  <si>
    <t>MUGINCOBLE</t>
  </si>
  <si>
    <t>MULBRING_2323</t>
  </si>
  <si>
    <t>MULBRING</t>
  </si>
  <si>
    <t>MULGOA_2745</t>
  </si>
  <si>
    <t>MULGOA</t>
  </si>
  <si>
    <t>MULGRAVE_2756</t>
  </si>
  <si>
    <t>MULGRAVE</t>
  </si>
  <si>
    <t>MULGUTHRIE_2877</t>
  </si>
  <si>
    <t>MULGUTHRIE</t>
  </si>
  <si>
    <t>MULI MULI_2476</t>
  </si>
  <si>
    <t>MULI MULI</t>
  </si>
  <si>
    <t>MULLA CREEK_2352</t>
  </si>
  <si>
    <t>MULLA CREEK</t>
  </si>
  <si>
    <t>MULLA_2825</t>
  </si>
  <si>
    <t>MULLA</t>
  </si>
  <si>
    <t>MULLALEY_2379</t>
  </si>
  <si>
    <t>MULLALEY</t>
  </si>
  <si>
    <t>MULLALEY_2381</t>
  </si>
  <si>
    <t>MULLAMUDDY_2850</t>
  </si>
  <si>
    <t>MULLAMUDDY</t>
  </si>
  <si>
    <t>MULLAWAY_2456</t>
  </si>
  <si>
    <t>MULLAWAY</t>
  </si>
  <si>
    <t>MULLENDEREE_2537</t>
  </si>
  <si>
    <t>MULLENDEREE</t>
  </si>
  <si>
    <t>MULLENGANDRA_2644</t>
  </si>
  <si>
    <t>MULLENGANDRA</t>
  </si>
  <si>
    <t>MULLENGROVE_2583</t>
  </si>
  <si>
    <t>MULLENGROVE</t>
  </si>
  <si>
    <t>MULLENGUDGERY_2825</t>
  </si>
  <si>
    <t>MULLENGUDGERY</t>
  </si>
  <si>
    <t>MULLION CREEK_2800</t>
  </si>
  <si>
    <t>MULLION CREEK</t>
  </si>
  <si>
    <t>MULLION_2582</t>
  </si>
  <si>
    <t>MULLION</t>
  </si>
  <si>
    <t>MULLOON_2622</t>
  </si>
  <si>
    <t>MULLOON</t>
  </si>
  <si>
    <t>MULLUMBIMBY CREEK_2482</t>
  </si>
  <si>
    <t>MULLUMBIMBY CREEK</t>
  </si>
  <si>
    <t>MULLUMBIMBY_2482</t>
  </si>
  <si>
    <t>MULLUMBIMBY</t>
  </si>
  <si>
    <t>MULLWEE_2318</t>
  </si>
  <si>
    <t>MULLWEE</t>
  </si>
  <si>
    <t>MULWALA_2647</t>
  </si>
  <si>
    <t>MULWALA</t>
  </si>
  <si>
    <t>MULYANDRY_2871</t>
  </si>
  <si>
    <t>MULYANDRY</t>
  </si>
  <si>
    <t>MUMBIL_2820</t>
  </si>
  <si>
    <t>MUMBIL</t>
  </si>
  <si>
    <t>MUMBLEBONE PLAIN_2824</t>
  </si>
  <si>
    <t>MUMBLEBONE PLAIN</t>
  </si>
  <si>
    <t>MUMBULLA MOUNTAIN_2550</t>
  </si>
  <si>
    <t>MUMBULLA MOUNTAIN</t>
  </si>
  <si>
    <t>MUMMEL_2580</t>
  </si>
  <si>
    <t>MUMMEL</t>
  </si>
  <si>
    <t>MUMMELL_2580</t>
  </si>
  <si>
    <t>MUMMELL</t>
  </si>
  <si>
    <t>MUMMULGUM_2469</t>
  </si>
  <si>
    <t>MUMMULGUM</t>
  </si>
  <si>
    <t>MUNDAMIA_2540</t>
  </si>
  <si>
    <t>MUNDAMIA</t>
  </si>
  <si>
    <t>MUNDARLO_2729</t>
  </si>
  <si>
    <t>MUNDARLO</t>
  </si>
  <si>
    <t>MUNDAWADDERA_2642</t>
  </si>
  <si>
    <t>MUNDAWADDERA</t>
  </si>
  <si>
    <t>MUNDEROO_2653</t>
  </si>
  <si>
    <t>MUNDEROO</t>
  </si>
  <si>
    <t>MUNDONGO_2720</t>
  </si>
  <si>
    <t>MUNDONGO</t>
  </si>
  <si>
    <t>MUNGAY CREEK_2440</t>
  </si>
  <si>
    <t>MUNGAY CREEK</t>
  </si>
  <si>
    <t>MUNGERIBAR_2821</t>
  </si>
  <si>
    <t>MUNGERIBAR</t>
  </si>
  <si>
    <t>MUNGERY_2874</t>
  </si>
  <si>
    <t>MUNGERY</t>
  </si>
  <si>
    <t>MUNGHORN_2850</t>
  </si>
  <si>
    <t>MUNGHORN</t>
  </si>
  <si>
    <t>MUNGINDI_2406</t>
  </si>
  <si>
    <t>MUNGINDI</t>
  </si>
  <si>
    <t>MUNGO BRUSH_2423</t>
  </si>
  <si>
    <t>MUNGO BRUSH</t>
  </si>
  <si>
    <t>MUNGO_2715</t>
  </si>
  <si>
    <t>MUNGO</t>
  </si>
  <si>
    <t>MUNGUNYAH CROSSING_2840</t>
  </si>
  <si>
    <t>MUNGUNYAH CROSSING</t>
  </si>
  <si>
    <t>MUNNI_2420</t>
  </si>
  <si>
    <t>MUNNI</t>
  </si>
  <si>
    <t>MUNYABLA_2658</t>
  </si>
  <si>
    <t>MUNYABLA</t>
  </si>
  <si>
    <t>MURGA_2864</t>
  </si>
  <si>
    <t>MURGA</t>
  </si>
  <si>
    <t>MURGO CAMP_2408</t>
  </si>
  <si>
    <t>MURGO CAMP</t>
  </si>
  <si>
    <t>MURIEL_2825</t>
  </si>
  <si>
    <t>MURIEL</t>
  </si>
  <si>
    <t>MURPHYS GLEN_2787</t>
  </si>
  <si>
    <t>MURPHYS GLEN</t>
  </si>
  <si>
    <t>MURRAGAMBA_2850</t>
  </si>
  <si>
    <t>MURRAGAMBA</t>
  </si>
  <si>
    <t>MURRAH_2546</t>
  </si>
  <si>
    <t>MURRAH</t>
  </si>
  <si>
    <t>MURRAMI_2705</t>
  </si>
  <si>
    <t>MURRAMI</t>
  </si>
  <si>
    <t>MURRAWOMBIE_2825</t>
  </si>
  <si>
    <t>MURRAWOMBIE</t>
  </si>
  <si>
    <t>MURRAY DOWNS_2734</t>
  </si>
  <si>
    <t>MURRAY DOWNS</t>
  </si>
  <si>
    <t>MURRAY GORGE_2642</t>
  </si>
  <si>
    <t>MURRAY GORGE</t>
  </si>
  <si>
    <t>MURRAYS BEACH_2281</t>
  </si>
  <si>
    <t>MURRAYS BEACH</t>
  </si>
  <si>
    <t>MURRAYS FLATS_2580</t>
  </si>
  <si>
    <t>MURRAYS FLATS</t>
  </si>
  <si>
    <t>MURRAYS RUN_2325</t>
  </si>
  <si>
    <t>MURRAYS RUN</t>
  </si>
  <si>
    <t>MURRENGENBURG_2622</t>
  </si>
  <si>
    <t>MURRENGENBURG</t>
  </si>
  <si>
    <t>MURRIN BRIDGE ABORIGINAL COMMUNITY_2672</t>
  </si>
  <si>
    <t>MURRIN BRIDGE ABORIGINAL COMMUNITY</t>
  </si>
  <si>
    <t>MURRIN BRIDGE_2672</t>
  </si>
  <si>
    <t>MURRIN BRIDGE</t>
  </si>
  <si>
    <t>MURRINGO_2586</t>
  </si>
  <si>
    <t>MURRINGO</t>
  </si>
  <si>
    <t>MURRULEBALE_2652</t>
  </si>
  <si>
    <t>MURRULEBALE</t>
  </si>
  <si>
    <t>MURRUMBAH_2823</t>
  </si>
  <si>
    <t>MURRUMBAH</t>
  </si>
  <si>
    <t>MURRUMBATEMAN_2582</t>
  </si>
  <si>
    <t>MURRUMBATEMAN</t>
  </si>
  <si>
    <t>MURRUMBO_2849</t>
  </si>
  <si>
    <t>MURRUMBO</t>
  </si>
  <si>
    <t>MURRUMBUCCA_2630</t>
  </si>
  <si>
    <t>MURRUMBUCCA</t>
  </si>
  <si>
    <t>MURRUMBURRAH_2587</t>
  </si>
  <si>
    <t>MURRUMBURRAH</t>
  </si>
  <si>
    <t>MURRURUNDI_2338</t>
  </si>
  <si>
    <t>MURRURUNDI</t>
  </si>
  <si>
    <t>MURULLA_2337</t>
  </si>
  <si>
    <t>MURULLA</t>
  </si>
  <si>
    <t>MURWILLUMBAH_2484</t>
  </si>
  <si>
    <t>MURWILLUMBAH</t>
  </si>
  <si>
    <t>MUSCLE CREEK_2333</t>
  </si>
  <si>
    <t>MUSCLE CREEK</t>
  </si>
  <si>
    <t>MUSHROOM FLAT_2849</t>
  </si>
  <si>
    <t>MUSHROOM FLAT</t>
  </si>
  <si>
    <t>MUSWELLBROOK_2333</t>
  </si>
  <si>
    <t>MUSWELLBROOK</t>
  </si>
  <si>
    <t>MUTAWINTJI_2880</t>
  </si>
  <si>
    <t>MUTAWINTJI</t>
  </si>
  <si>
    <t>MUTTAMA_2590</t>
  </si>
  <si>
    <t>MUTTAMA</t>
  </si>
  <si>
    <t>MUTTAMA_2722</t>
  </si>
  <si>
    <t>MYALL CAMP_2821</t>
  </si>
  <si>
    <t>MYALL CAMP</t>
  </si>
  <si>
    <t>MYALL CREEK_2403</t>
  </si>
  <si>
    <t>MYALL CREEK</t>
  </si>
  <si>
    <t>MYALL LAKE_2423</t>
  </si>
  <si>
    <t>MYALL LAKE</t>
  </si>
  <si>
    <t>MYALL PARK_2681</t>
  </si>
  <si>
    <t>MYALL PARK</t>
  </si>
  <si>
    <t>MYALLA_2630</t>
  </si>
  <si>
    <t>MYALLA</t>
  </si>
  <si>
    <t>MYAMBAT_2328</t>
  </si>
  <si>
    <t>MYAMBAT</t>
  </si>
  <si>
    <t>MYLESTOM_2454</t>
  </si>
  <si>
    <t>MYLESTOM</t>
  </si>
  <si>
    <t>MYLNEFORD_2460</t>
  </si>
  <si>
    <t>MYLNEFORD</t>
  </si>
  <si>
    <t>MYOCUM_2481</t>
  </si>
  <si>
    <t>MYOCUM</t>
  </si>
  <si>
    <t>MYOLA_2540</t>
  </si>
  <si>
    <t>MYOLA</t>
  </si>
  <si>
    <t>MYRA VALE_2577</t>
  </si>
  <si>
    <t>MYRA VALE</t>
  </si>
  <si>
    <t>MYRTLE CREEK_2469</t>
  </si>
  <si>
    <t>MYRTLE CREEK</t>
  </si>
  <si>
    <t>MYRTLE MOUNTAIN_2550</t>
  </si>
  <si>
    <t>MYRTLE MOUNTAIN</t>
  </si>
  <si>
    <t>MYRTLE PARK_2713</t>
  </si>
  <si>
    <t>MYRTLE PARK</t>
  </si>
  <si>
    <t>MYRTLEVILLE_2580</t>
  </si>
  <si>
    <t>MYRTLEVILLE</t>
  </si>
  <si>
    <t>MYSTERY BAY_2546</t>
  </si>
  <si>
    <t>MYSTERY BAY</t>
  </si>
  <si>
    <t>MYTLE GULLY_2539</t>
  </si>
  <si>
    <t>MYTLE GULLY</t>
  </si>
  <si>
    <t>MYUNA BAY_2264</t>
  </si>
  <si>
    <t>MYUNA BAY</t>
  </si>
  <si>
    <t>NABIAC_2312</t>
  </si>
  <si>
    <t>NABIAC</t>
  </si>
  <si>
    <t>NADGEE_2551</t>
  </si>
  <si>
    <t>NADGEE</t>
  </si>
  <si>
    <t>NAMBUCCA HEADS_2448</t>
  </si>
  <si>
    <t>NAMBUCCA HEADS</t>
  </si>
  <si>
    <t>NAMMOONA_2470</t>
  </si>
  <si>
    <t>NAMMOONA</t>
  </si>
  <si>
    <t>NAMOI RIVER_2346</t>
  </si>
  <si>
    <t>NAMOI RIVER</t>
  </si>
  <si>
    <t>NANA GLEN_2450</t>
  </si>
  <si>
    <t>NANA GLEN</t>
  </si>
  <si>
    <t>NANAMI_2806</t>
  </si>
  <si>
    <t>NANAMI</t>
  </si>
  <si>
    <t>NANARDINE_2870</t>
  </si>
  <si>
    <t>NANARDINE</t>
  </si>
  <si>
    <t>NANGILOC_3494</t>
  </si>
  <si>
    <t>NANGILOC</t>
  </si>
  <si>
    <t>NANGUS ISLAND_2722</t>
  </si>
  <si>
    <t>NANGUS ISLAND</t>
  </si>
  <si>
    <t>NANGUS_2722</t>
  </si>
  <si>
    <t>NANGUS</t>
  </si>
  <si>
    <t>NANIMA_2618</t>
  </si>
  <si>
    <t>NANIMA</t>
  </si>
  <si>
    <t>NANIMA_2820</t>
  </si>
  <si>
    <t>NAPIER LANE_2379</t>
  </si>
  <si>
    <t>NAPIER LANE</t>
  </si>
  <si>
    <t>NAPOLEON REEF_2795</t>
  </si>
  <si>
    <t>NAPOLEON REEF</t>
  </si>
  <si>
    <t>NARADHAN_2669</t>
  </si>
  <si>
    <t>NARADHAN</t>
  </si>
  <si>
    <t>NARARA_2250</t>
  </si>
  <si>
    <t>NARARA</t>
  </si>
  <si>
    <t>NARARA_2251</t>
  </si>
  <si>
    <t>NARDU_2341</t>
  </si>
  <si>
    <t>NARDU</t>
  </si>
  <si>
    <t>NARELLAN VALE_2567</t>
  </si>
  <si>
    <t>NARELLAN VALE</t>
  </si>
  <si>
    <t>NARELLAN_2567</t>
  </si>
  <si>
    <t>NARELLAN</t>
  </si>
  <si>
    <t>NAREMBURN_2065</t>
  </si>
  <si>
    <t>NAREMBURN</t>
  </si>
  <si>
    <t>NARGONG_2793</t>
  </si>
  <si>
    <t>NARGONG</t>
  </si>
  <si>
    <t>NAROOMA_2546</t>
  </si>
  <si>
    <t>NAROOMA</t>
  </si>
  <si>
    <t>NARRABARBA_2551</t>
  </si>
  <si>
    <t>NARRABARBA</t>
  </si>
  <si>
    <t>NARRABEEN_2101</t>
  </si>
  <si>
    <t>NARRABEEN</t>
  </si>
  <si>
    <t>NARRABRI WEST_2390</t>
  </si>
  <si>
    <t>NARRABRI WEST</t>
  </si>
  <si>
    <t>NARRABRI_2390</t>
  </si>
  <si>
    <t>NARRABRI</t>
  </si>
  <si>
    <t>NARRABURRA_2666</t>
  </si>
  <si>
    <t>NARRABURRA</t>
  </si>
  <si>
    <t>NARRAN LAKE_2839</t>
  </si>
  <si>
    <t>NARRAN LAKE</t>
  </si>
  <si>
    <t>NARRAN POINT_2832</t>
  </si>
  <si>
    <t>NARRAN POINT</t>
  </si>
  <si>
    <t>NARRANDERA_2700</t>
  </si>
  <si>
    <t>NARRANDERA</t>
  </si>
  <si>
    <t>NARRANGULLEN_2582</t>
  </si>
  <si>
    <t>NARRANGULLEN</t>
  </si>
  <si>
    <t>NARRAWA_2583</t>
  </si>
  <si>
    <t>NARRAWA</t>
  </si>
  <si>
    <t>NARRAWAH_2583</t>
  </si>
  <si>
    <t>NARRAWAH</t>
  </si>
  <si>
    <t>NARRAWALLEE_2539</t>
  </si>
  <si>
    <t>NARRAWALLEE</t>
  </si>
  <si>
    <t>NARRAWEENA_2099</t>
  </si>
  <si>
    <t>NARRAWEENA</t>
  </si>
  <si>
    <t>NARRELLAN_2567</t>
  </si>
  <si>
    <t>NARRELLAN</t>
  </si>
  <si>
    <t>NARRIAH_2669</t>
  </si>
  <si>
    <t>NARRIAH</t>
  </si>
  <si>
    <t>NARROMINE_2821</t>
  </si>
  <si>
    <t>NARROMINE</t>
  </si>
  <si>
    <t>NARROW PASSAGE_2336</t>
  </si>
  <si>
    <t>NARROW PASSAGE</t>
  </si>
  <si>
    <t>NARWEE_2209</t>
  </si>
  <si>
    <t>NARWEE</t>
  </si>
  <si>
    <t>NARWONAH_2821</t>
  </si>
  <si>
    <t>NARWONAH</t>
  </si>
  <si>
    <t>NASHDALE_2800</t>
  </si>
  <si>
    <t>NASHDALE</t>
  </si>
  <si>
    <t>NASHUA_2479</t>
  </si>
  <si>
    <t>NASHUA</t>
  </si>
  <si>
    <t>NATTAI_2570</t>
  </si>
  <si>
    <t>NATTAI</t>
  </si>
  <si>
    <t>NAUGHTONS GAP_2470</t>
  </si>
  <si>
    <t>NAUGHTONS GAP</t>
  </si>
  <si>
    <t>NAUGHTONS GAP_2480</t>
  </si>
  <si>
    <t>NEA_2381</t>
  </si>
  <si>
    <t>NEA</t>
  </si>
  <si>
    <t>NEATH_2326</t>
  </si>
  <si>
    <t>NEATH</t>
  </si>
  <si>
    <t>NEBEA_2829</t>
  </si>
  <si>
    <t>NEBEA</t>
  </si>
  <si>
    <t>NECKARBOO_2835</t>
  </si>
  <si>
    <t>NECKARBOO</t>
  </si>
  <si>
    <t>NEEAMBAH_2705</t>
  </si>
  <si>
    <t>NEEAMBAH</t>
  </si>
  <si>
    <t>NEEREALLEROI_2390</t>
  </si>
  <si>
    <t>NEEREALLEROI</t>
  </si>
  <si>
    <t>NEEWORRA_2406</t>
  </si>
  <si>
    <t>NEEWORRA</t>
  </si>
  <si>
    <t>NEILREX_2395</t>
  </si>
  <si>
    <t>NEILREX</t>
  </si>
  <si>
    <t>NEILREX_2831</t>
  </si>
  <si>
    <t>NELIA OUTSTATION_2879</t>
  </si>
  <si>
    <t>NELIA OUTSTATION</t>
  </si>
  <si>
    <t>NELLIGEN_2536</t>
  </si>
  <si>
    <t>NELLIGEN</t>
  </si>
  <si>
    <t>NELSON BAY_2315</t>
  </si>
  <si>
    <t>NELSON BAY</t>
  </si>
  <si>
    <t>NELSON_2550</t>
  </si>
  <si>
    <t>NELSON</t>
  </si>
  <si>
    <t>NELSON_2765</t>
  </si>
  <si>
    <t>NELSONS PLAINS_2324</t>
  </si>
  <si>
    <t>NELSONS PLAINS</t>
  </si>
  <si>
    <t>NELUNGALOO_2876</t>
  </si>
  <si>
    <t>NELUNGALOO</t>
  </si>
  <si>
    <t>NEMINGHA_2340</t>
  </si>
  <si>
    <t>NEMINGHA</t>
  </si>
  <si>
    <t>NERICON_2680</t>
  </si>
  <si>
    <t>NERICON</t>
  </si>
  <si>
    <t>NERINGLA_2622</t>
  </si>
  <si>
    <t>NERINGLA</t>
  </si>
  <si>
    <t>NERONG WATERHOLES_2423</t>
  </si>
  <si>
    <t>NERONG WATERHOLES</t>
  </si>
  <si>
    <t>NERONG_2423</t>
  </si>
  <si>
    <t>NERONG</t>
  </si>
  <si>
    <t>NERRIGA_2622</t>
  </si>
  <si>
    <t>NERRIGA</t>
  </si>
  <si>
    <t>NERRIGUNDAH_2545</t>
  </si>
  <si>
    <t>NERRIGUNDAH</t>
  </si>
  <si>
    <t>NETHERCOTE_2549</t>
  </si>
  <si>
    <t>NETHERCOTE</t>
  </si>
  <si>
    <t>NEUREA_2820</t>
  </si>
  <si>
    <t>NEUREA</t>
  </si>
  <si>
    <t>NEUTRAL BAY_2089</t>
  </si>
  <si>
    <t>NEUTRAL BAY</t>
  </si>
  <si>
    <t>NEVER NEVER_2453</t>
  </si>
  <si>
    <t>NEVER NEVER</t>
  </si>
  <si>
    <t>NEVERTIRE_2826</t>
  </si>
  <si>
    <t>NEVERTIRE</t>
  </si>
  <si>
    <t>NEVERTIRE_2831</t>
  </si>
  <si>
    <t>NEVILLE_2799</t>
  </si>
  <si>
    <t>NEVILLE</t>
  </si>
  <si>
    <t>NEW ANGLEDOOL_2831</t>
  </si>
  <si>
    <t>NEW ANGLEDOOL</t>
  </si>
  <si>
    <t>NEW BERRIMA_2577</t>
  </si>
  <si>
    <t>NEW BERRIMA</t>
  </si>
  <si>
    <t>NEW BRIGHTON_2483</t>
  </si>
  <si>
    <t>NEW BRIGHTON</t>
  </si>
  <si>
    <t>NEW BUILDINGS_2550</t>
  </si>
  <si>
    <t>NEW BUILDINGS</t>
  </si>
  <si>
    <t>NEW ITALY_2472</t>
  </si>
  <si>
    <t>NEW ITALY</t>
  </si>
  <si>
    <t>NEW KOREELAH_2475</t>
  </si>
  <si>
    <t>NEW KOREELAH</t>
  </si>
  <si>
    <t>NEW LAMBTON HEIGHTS_2305</t>
  </si>
  <si>
    <t>NEW LAMBTON HEIGHTS</t>
  </si>
  <si>
    <t>NEW LAMBTON_2305</t>
  </si>
  <si>
    <t>NEW LAMBTON</t>
  </si>
  <si>
    <t>NEW MEXICO_2346</t>
  </si>
  <si>
    <t>NEW MEXICO</t>
  </si>
  <si>
    <t>NEW PARK_2474</t>
  </si>
  <si>
    <t>NEW PARK</t>
  </si>
  <si>
    <t>NEW PARK_2652</t>
  </si>
  <si>
    <t>NEW VALLEY_2365</t>
  </si>
  <si>
    <t>NEW VALLEY</t>
  </si>
  <si>
    <t>NEW YARD_2756</t>
  </si>
  <si>
    <t>NEW YARD</t>
  </si>
  <si>
    <t>NEWBOLD_2460</t>
  </si>
  <si>
    <t>NEWBOLD</t>
  </si>
  <si>
    <t>NEWBRIDGE_2795</t>
  </si>
  <si>
    <t>NEWBRIDGE</t>
  </si>
  <si>
    <t>NEWCASTLE EAST_2300</t>
  </si>
  <si>
    <t>NEWCASTLE EAST</t>
  </si>
  <si>
    <t>NEWCASTLE WEST_2302</t>
  </si>
  <si>
    <t>NEWCASTLE WEST</t>
  </si>
  <si>
    <t>NEWCASTLE_2300</t>
  </si>
  <si>
    <t>NEWCASTLE</t>
  </si>
  <si>
    <t>NEWEE CREEK_2447</t>
  </si>
  <si>
    <t>NEWEE CREEK</t>
  </si>
  <si>
    <t>NEWFOUNDLAND_2580</t>
  </si>
  <si>
    <t>NEWFOUNDLAND</t>
  </si>
  <si>
    <t>NEWINGTON_2127</t>
  </si>
  <si>
    <t>NEWINGTON</t>
  </si>
  <si>
    <t>NEWNES JUNCTION_2786</t>
  </si>
  <si>
    <t>NEWNES JUNCTION</t>
  </si>
  <si>
    <t>NEWNES PLATEAU_2790</t>
  </si>
  <si>
    <t>NEWNES PLATEAU</t>
  </si>
  <si>
    <t>NEWNES_2790</t>
  </si>
  <si>
    <t>NEWNES</t>
  </si>
  <si>
    <t>NEWPORT BEACH_2106</t>
  </si>
  <si>
    <t>NEWPORT BEACH</t>
  </si>
  <si>
    <t>NEWPORT_2106</t>
  </si>
  <si>
    <t>NEWPORT</t>
  </si>
  <si>
    <t>NEWRYBAR_2479</t>
  </si>
  <si>
    <t>NEWRYBAR</t>
  </si>
  <si>
    <t>NEWSTEAD NORTH_2360</t>
  </si>
  <si>
    <t>NEWSTEAD NORTH</t>
  </si>
  <si>
    <t>NEWSTEAD_2360</t>
  </si>
  <si>
    <t>NEWSTEAD</t>
  </si>
  <si>
    <t>NEWTON BOYD_2370</t>
  </si>
  <si>
    <t>NEWTON BOYD</t>
  </si>
  <si>
    <t>NEWTON BOYD_2460</t>
  </si>
  <si>
    <t>NEWTOWN_2042</t>
  </si>
  <si>
    <t>NEWTOWN</t>
  </si>
  <si>
    <t>NIAGARA PARK_2250</t>
  </si>
  <si>
    <t>NIAGARA PARK</t>
  </si>
  <si>
    <t>NIANGALA_2354</t>
  </si>
  <si>
    <t>NIANGALA</t>
  </si>
  <si>
    <t>NIEMUR_2733</t>
  </si>
  <si>
    <t>NIEMUR</t>
  </si>
  <si>
    <t>NIGHTCAP_2480</t>
  </si>
  <si>
    <t>NIGHTCAP</t>
  </si>
  <si>
    <t>NIMBIN_2480</t>
  </si>
  <si>
    <t>NIMBIN</t>
  </si>
  <si>
    <t>NIMMITABEL_2631</t>
  </si>
  <si>
    <t>NIMMITABEL</t>
  </si>
  <si>
    <t>NIMMO_2628</t>
  </si>
  <si>
    <t>NIMMO</t>
  </si>
  <si>
    <t>NINE MILE COWAL_2823</t>
  </si>
  <si>
    <t>NINE MILE COWAL</t>
  </si>
  <si>
    <t>NINE MILE POINT_2832</t>
  </si>
  <si>
    <t>NINE MILE POINT</t>
  </si>
  <si>
    <t>NITHSDALE_2622</t>
  </si>
  <si>
    <t>NITHSDALE</t>
  </si>
  <si>
    <t>NOBBYS CREEK_2484</t>
  </si>
  <si>
    <t>NOBBYS CREEK</t>
  </si>
  <si>
    <t>NOISEY POINT_2330</t>
  </si>
  <si>
    <t>NOISEY POINT</t>
  </si>
  <si>
    <t>NOMBI_2379</t>
  </si>
  <si>
    <t>NOMBI</t>
  </si>
  <si>
    <t>NOONA_2835</t>
  </si>
  <si>
    <t>NOONA</t>
  </si>
  <si>
    <t>NOONAN PLAINS_2400</t>
  </si>
  <si>
    <t>NOONAN PLAINS</t>
  </si>
  <si>
    <t>NOONBINNA_2794</t>
  </si>
  <si>
    <t>NOONBINNA</t>
  </si>
  <si>
    <t>NOORONG_2732</t>
  </si>
  <si>
    <t>NOORONG</t>
  </si>
  <si>
    <t>NOOROO_2415</t>
  </si>
  <si>
    <t>NOOROO</t>
  </si>
  <si>
    <t>NORAH HEAD_2263</t>
  </si>
  <si>
    <t>NORAH HEAD</t>
  </si>
  <si>
    <t>NORAVILLE_2259</t>
  </si>
  <si>
    <t>NORAVILLE</t>
  </si>
  <si>
    <t>NORAVILLE_2263</t>
  </si>
  <si>
    <t>NORDS WHARF_2281</t>
  </si>
  <si>
    <t>NORDS WHARF</t>
  </si>
  <si>
    <t>NORFOLK ISLAND_2899</t>
  </si>
  <si>
    <t>NORFOLK ISLAND</t>
  </si>
  <si>
    <t>NORMANHURST_2076</t>
  </si>
  <si>
    <t>NORMANHURST</t>
  </si>
  <si>
    <t>NORTH ALBURY_2640</t>
  </si>
  <si>
    <t>NORTH ALBURY</t>
  </si>
  <si>
    <t>NORTH ALBURY_2641</t>
  </si>
  <si>
    <t>NORTH ARM COVE_2324</t>
  </si>
  <si>
    <t>NORTH ARM COVE</t>
  </si>
  <si>
    <t>NORTH ARM_2484</t>
  </si>
  <si>
    <t>NORTH ARM</t>
  </si>
  <si>
    <t>NORTH AVALON_2107</t>
  </si>
  <si>
    <t>NORTH AVALON</t>
  </si>
  <si>
    <t>NORTH AVOCA_2260</t>
  </si>
  <si>
    <t>NORTH AVOCA</t>
  </si>
  <si>
    <t>NORTH BALGOWLAH_2093</t>
  </si>
  <si>
    <t>NORTH BALGOWLAH</t>
  </si>
  <si>
    <t>NORTH BATEMANS BAY_2536</t>
  </si>
  <si>
    <t>NORTH BATEMANS BAY</t>
  </si>
  <si>
    <t>NORTH BENDALONG_2539</t>
  </si>
  <si>
    <t>NORTH BENDALONG</t>
  </si>
  <si>
    <t>NORTH BEREMBED_2652</t>
  </si>
  <si>
    <t>NORTH BEREMBED</t>
  </si>
  <si>
    <t>NORTH BOAMBEE VALLEY_2450</t>
  </si>
  <si>
    <t>NORTH BOAMBEE VALLEY</t>
  </si>
  <si>
    <t>NORTH BONDI_2026</t>
  </si>
  <si>
    <t>NORTH BONDI</t>
  </si>
  <si>
    <t>NORTH BOURKE_2840</t>
  </si>
  <si>
    <t>NORTH BOURKE</t>
  </si>
  <si>
    <t>NORTH BROTHER_2443</t>
  </si>
  <si>
    <t>NORTH BROTHER</t>
  </si>
  <si>
    <t>NORTH CANBERRA_2602</t>
  </si>
  <si>
    <t>NORTH CANBERRA</t>
  </si>
  <si>
    <t>NORTH CASINO_2470</t>
  </si>
  <si>
    <t>NORTH CASINO</t>
  </si>
  <si>
    <t>NORTH CREEK_2478</t>
  </si>
  <si>
    <t>NORTH CREEK</t>
  </si>
  <si>
    <t>NORTH CURL CURL_2099</t>
  </si>
  <si>
    <t>NORTH CURL CURL</t>
  </si>
  <si>
    <t>NORTH DORRIGO_2453</t>
  </si>
  <si>
    <t>NORTH DORRIGO</t>
  </si>
  <si>
    <t>NORTH EPPING_2121</t>
  </si>
  <si>
    <t>NORTH EPPING</t>
  </si>
  <si>
    <t>NORTH ERA_2508</t>
  </si>
  <si>
    <t>NORTH ERA</t>
  </si>
  <si>
    <t>NORTH GOSFORD_2250</t>
  </si>
  <si>
    <t>NORTH GOSFORD</t>
  </si>
  <si>
    <t>NORTH HARBOUR_0</t>
  </si>
  <si>
    <t>NORTH HARBOUR</t>
  </si>
  <si>
    <t>NORTH HARBOUR_2093</t>
  </si>
  <si>
    <t>NORTH HAVEN_2443</t>
  </si>
  <si>
    <t>NORTH HAVEN</t>
  </si>
  <si>
    <t>NORTH KELLYVILLE_2155</t>
  </si>
  <si>
    <t>NORTH KELLYVILLE</t>
  </si>
  <si>
    <t>NORTH LAMBTON_2299</t>
  </si>
  <si>
    <t>NORTH LAMBTON</t>
  </si>
  <si>
    <t>NORTH LISMORE_2480</t>
  </si>
  <si>
    <t>NORTH LISMORE</t>
  </si>
  <si>
    <t>NORTH MACKSVILLE_2447</t>
  </si>
  <si>
    <t>NORTH MACKSVILLE</t>
  </si>
  <si>
    <t>NORTH MACQUARIE_2527</t>
  </si>
  <si>
    <t>NORTH MACQUARIE</t>
  </si>
  <si>
    <t>NORTH MANLY_2100</t>
  </si>
  <si>
    <t>NORTH MANLY</t>
  </si>
  <si>
    <t>NORTH NAROOMA_2546</t>
  </si>
  <si>
    <t>NORTH NAROOMA</t>
  </si>
  <si>
    <t>NORTH NARRABEEN_2101</t>
  </si>
  <si>
    <t>NORTH NARRABEEN</t>
  </si>
  <si>
    <t>NORTH NOWRA_2541</t>
  </si>
  <si>
    <t>NORTH NOWRA</t>
  </si>
  <si>
    <t>NORTH PARRAMATTA_2151</t>
  </si>
  <si>
    <t>NORTH PARRAMATTA</t>
  </si>
  <si>
    <t>NORTH RANDWICK_2031</t>
  </si>
  <si>
    <t>NORTH RANDWICK</t>
  </si>
  <si>
    <t>NORTH RICHMOND_2754</t>
  </si>
  <si>
    <t>NORTH RICHMOND</t>
  </si>
  <si>
    <t>NORTH ROCKS_2151</t>
  </si>
  <si>
    <t>NORTH ROCKS</t>
  </si>
  <si>
    <t>NORTH ROTHBURY_2335</t>
  </si>
  <si>
    <t>NORTH ROTHBURY</t>
  </si>
  <si>
    <t>NORTH RYDE_2109</t>
  </si>
  <si>
    <t>NORTH RYDE</t>
  </si>
  <si>
    <t>NORTH RYDE_2111</t>
  </si>
  <si>
    <t>NORTH RYDE_2113</t>
  </si>
  <si>
    <t>NORTH SHORE_2444</t>
  </si>
  <si>
    <t>NORTH SHORE</t>
  </si>
  <si>
    <t>NORTH ST MARYS_2760</t>
  </si>
  <si>
    <t>NORTH ST MARYS</t>
  </si>
  <si>
    <t>NORTH STAR_2408</t>
  </si>
  <si>
    <t>NORTH STAR</t>
  </si>
  <si>
    <t>NORTH STRATHFIELD_2137</t>
  </si>
  <si>
    <t>NORTH STRATHFIELD</t>
  </si>
  <si>
    <t>NORTH SYDNEY_2060</t>
  </si>
  <si>
    <t>NORTH SYDNEY</t>
  </si>
  <si>
    <t>NORTH TAMWORTH_2340</t>
  </si>
  <si>
    <t>NORTH TAMWORTH</t>
  </si>
  <si>
    <t>NORTH TUMBULGUM_2490</t>
  </si>
  <si>
    <t>NORTH TUMBULGUM</t>
  </si>
  <si>
    <t>NORTH TURRAMURRA_2074</t>
  </si>
  <si>
    <t>NORTH TURRAMURRA</t>
  </si>
  <si>
    <t>NORTH WAGGA WAGGA_2650</t>
  </si>
  <si>
    <t>NORTH WAGGA WAGGA</t>
  </si>
  <si>
    <t>NORTH WAHROONGA_2076</t>
  </si>
  <si>
    <t>NORTH WAHROONGA</t>
  </si>
  <si>
    <t>NORTH WILLOUGHBY_2068</t>
  </si>
  <si>
    <t>NORTH WILLOUGHBY</t>
  </si>
  <si>
    <t>NORTH WOLLONGONG_2500</t>
  </si>
  <si>
    <t>NORTH WOLLONGONG</t>
  </si>
  <si>
    <t>NORTH WOODBURN_2471</t>
  </si>
  <si>
    <t>NORTH WOODBURN</t>
  </si>
  <si>
    <t>NORTH WYONG_2259</t>
  </si>
  <si>
    <t>NORTH WYONG</t>
  </si>
  <si>
    <t>NORTH YALGOGRIN_2671</t>
  </si>
  <si>
    <t>NORTH YALGOGRIN</t>
  </si>
  <si>
    <t>NORTH YEOVAL_2868</t>
  </si>
  <si>
    <t>NORTH YEOVAL</t>
  </si>
  <si>
    <t>NORTHANGERA_2622</t>
  </si>
  <si>
    <t>NORTHANGERA</t>
  </si>
  <si>
    <t>NORTHBRIDGE_2063</t>
  </si>
  <si>
    <t>NORTHBRIDGE</t>
  </si>
  <si>
    <t>NORTHMEAD_2152</t>
  </si>
  <si>
    <t>NORTHMEAD</t>
  </si>
  <si>
    <t>NORTHVILLE_2278</t>
  </si>
  <si>
    <t>NORTHVILLE</t>
  </si>
  <si>
    <t>NORTHWOOD_2066</t>
  </si>
  <si>
    <t>NORTHWOOD</t>
  </si>
  <si>
    <t>NORWAY_2787</t>
  </si>
  <si>
    <t>NORWAY</t>
  </si>
  <si>
    <t>NORWEST_2153</t>
  </si>
  <si>
    <t>NORWEST</t>
  </si>
  <si>
    <t>NOT SURE_2320</t>
  </si>
  <si>
    <t>NOT SURE</t>
  </si>
  <si>
    <t>NOWENDOC_2354</t>
  </si>
  <si>
    <t>NOWENDOC</t>
  </si>
  <si>
    <t>NOWLEY_2386</t>
  </si>
  <si>
    <t>NOWLEY</t>
  </si>
  <si>
    <t>NOWLEY_2388</t>
  </si>
  <si>
    <t>NOWRA EAST_2541</t>
  </si>
  <si>
    <t>NOWRA EAST</t>
  </si>
  <si>
    <t>NOWRA HILL_2540</t>
  </si>
  <si>
    <t>NOWRA HILL</t>
  </si>
  <si>
    <t>NOWRA_2540</t>
  </si>
  <si>
    <t>NOWRA</t>
  </si>
  <si>
    <t>NOWRA_2541</t>
  </si>
  <si>
    <t>NUBBA_2587</t>
  </si>
  <si>
    <t>NUBBA</t>
  </si>
  <si>
    <t>NULKABA_2325</t>
  </si>
  <si>
    <t>NULKABA</t>
  </si>
  <si>
    <t>NULLAMANNA_2360</t>
  </si>
  <si>
    <t>NULLAMANNA</t>
  </si>
  <si>
    <t>NULLICA_2549</t>
  </si>
  <si>
    <t>NULLICA</t>
  </si>
  <si>
    <t>NULLICA_2551</t>
  </si>
  <si>
    <t>NULLO MOUNTAIN_2849</t>
  </si>
  <si>
    <t>NULLO MOUNTAIN</t>
  </si>
  <si>
    <t>NUMBAA_2540</t>
  </si>
  <si>
    <t>NUMBAA</t>
  </si>
  <si>
    <t>NUMBER MISTAKE_2870</t>
  </si>
  <si>
    <t>NUMBER MISTAKE</t>
  </si>
  <si>
    <t>NUMBER ONE_2424</t>
  </si>
  <si>
    <t>NUMBER ONE</t>
  </si>
  <si>
    <t>NUMBLA VALE_2627</t>
  </si>
  <si>
    <t>NUMBLA VALE</t>
  </si>
  <si>
    <t>NUMBLA VALE_2628</t>
  </si>
  <si>
    <t>NUMBUGGA_2550</t>
  </si>
  <si>
    <t>NUMBUGGA</t>
  </si>
  <si>
    <t>NUMERALLA_2630</t>
  </si>
  <si>
    <t>NUMERALLA</t>
  </si>
  <si>
    <t>NUMINBAH_2484</t>
  </si>
  <si>
    <t>NUMINBAH</t>
  </si>
  <si>
    <t>NUMULGI_2480</t>
  </si>
  <si>
    <t>NUMULGI</t>
  </si>
  <si>
    <t>NUNDERI_2484</t>
  </si>
  <si>
    <t>NUNDERI</t>
  </si>
  <si>
    <t>NUNDLE_2340</t>
  </si>
  <si>
    <t>NUNDLE</t>
  </si>
  <si>
    <t>NUNGATTA SOUTH_2551</t>
  </si>
  <si>
    <t>NUNGATTA SOUTH</t>
  </si>
  <si>
    <t>NUNGATTA_2551</t>
  </si>
  <si>
    <t>NUNGATTA</t>
  </si>
  <si>
    <t>NURENMERENMONG_2649</t>
  </si>
  <si>
    <t>NURENMERENMONG</t>
  </si>
  <si>
    <t>NYMAGEE_2831</t>
  </si>
  <si>
    <t>NYMAGEE</t>
  </si>
  <si>
    <t>NYMAGEE_2877</t>
  </si>
  <si>
    <t>NYMBOIDA_2460</t>
  </si>
  <si>
    <t>NYMBOIDA</t>
  </si>
  <si>
    <t>NYNGAN_2825</t>
  </si>
  <si>
    <t>NYNGAN</t>
  </si>
  <si>
    <t>NYORA_2646</t>
  </si>
  <si>
    <t>NYORA</t>
  </si>
  <si>
    <t>NYRANG CREEK_2804</t>
  </si>
  <si>
    <t>NYRANG CREEK</t>
  </si>
  <si>
    <t>OAK FLATS_2529</t>
  </si>
  <si>
    <t>OAK FLATS</t>
  </si>
  <si>
    <t>OAK PARK_2330</t>
  </si>
  <si>
    <t>OAK PARK</t>
  </si>
  <si>
    <t>OAKDALE TABLELANDS_2787</t>
  </si>
  <si>
    <t>OAKDALE TABLELANDS</t>
  </si>
  <si>
    <t>OAKDALE_2570</t>
  </si>
  <si>
    <t>OAKDALE</t>
  </si>
  <si>
    <t>OAKHAMPTON HEIGHTS_2320</t>
  </si>
  <si>
    <t>OAKHAMPTON HEIGHTS</t>
  </si>
  <si>
    <t>OAKHAMPTON_2320</t>
  </si>
  <si>
    <t>OAKHAMPTON</t>
  </si>
  <si>
    <t>OAKHURST_2761</t>
  </si>
  <si>
    <t>OAKHURST</t>
  </si>
  <si>
    <t>OAKLANDS_2646</t>
  </si>
  <si>
    <t>OAKLANDS</t>
  </si>
  <si>
    <t>OAKVILLE_2765</t>
  </si>
  <si>
    <t>OAKVILLE</t>
  </si>
  <si>
    <t>OAKWOOD_2360</t>
  </si>
  <si>
    <t>OAKWOOD</t>
  </si>
  <si>
    <t>OAKY PARK_2790</t>
  </si>
  <si>
    <t>OAKY PARK</t>
  </si>
  <si>
    <t>OALLEN_2622</t>
  </si>
  <si>
    <t>OALLEN</t>
  </si>
  <si>
    <t>OATLANDS_2117</t>
  </si>
  <si>
    <t>OATLANDS</t>
  </si>
  <si>
    <t>OATLEY_2212</t>
  </si>
  <si>
    <t>OATLEY</t>
  </si>
  <si>
    <t>OATLEY_2223</t>
  </si>
  <si>
    <t>OBAN_2365</t>
  </si>
  <si>
    <t>OBAN</t>
  </si>
  <si>
    <t>OBANVALE_2330</t>
  </si>
  <si>
    <t>OBANVALE</t>
  </si>
  <si>
    <t>OBERNE CREEK_2650</t>
  </si>
  <si>
    <t>OBERNE CREEK</t>
  </si>
  <si>
    <t>OBERNE_2652</t>
  </si>
  <si>
    <t>OBERNE</t>
  </si>
  <si>
    <t>OBERON_2787</t>
  </si>
  <si>
    <t>OBERON</t>
  </si>
  <si>
    <t>OBLEY_2868</t>
  </si>
  <si>
    <t>OBLEY</t>
  </si>
  <si>
    <t>OCEAN SHORES_2483</t>
  </si>
  <si>
    <t>OCEAN SHORES</t>
  </si>
  <si>
    <t>O'CONNELL_2795</t>
  </si>
  <si>
    <t>O'CONNELL</t>
  </si>
  <si>
    <t>OGLES CAMP_2821</t>
  </si>
  <si>
    <t>OGLES CAMP</t>
  </si>
  <si>
    <t>OGUNBIL_2340</t>
  </si>
  <si>
    <t>OGUNBIL</t>
  </si>
  <si>
    <t>OLD ADAMINABY_2629</t>
  </si>
  <si>
    <t>OLD ADAMINABY</t>
  </si>
  <si>
    <t>OLD BAR_2430</t>
  </si>
  <si>
    <t>OLD BAR</t>
  </si>
  <si>
    <t>OLD BONALBO_2469</t>
  </si>
  <si>
    <t>OLD BONALBO</t>
  </si>
  <si>
    <t>OLD BOWENFELS_2790</t>
  </si>
  <si>
    <t>OLD BOWENFELS</t>
  </si>
  <si>
    <t>OLD BURREN_2386</t>
  </si>
  <si>
    <t>OLD BURREN</t>
  </si>
  <si>
    <t>OLD EROWAL BAY_2540</t>
  </si>
  <si>
    <t>OLD EROWAL BAY</t>
  </si>
  <si>
    <t>OLD GIDGEON_2832</t>
  </si>
  <si>
    <t>OLD GIDGEON</t>
  </si>
  <si>
    <t>OLD GREVILLEA_2474</t>
  </si>
  <si>
    <t>OLD GREVILLEA</t>
  </si>
  <si>
    <t>OLD GREVILLIA_2474</t>
  </si>
  <si>
    <t>OLD GREVILLIA</t>
  </si>
  <si>
    <t>OLD GUILDFORD_2161</t>
  </si>
  <si>
    <t>OLD GUILDFORD</t>
  </si>
  <si>
    <t>OLD JUNEE_2652</t>
  </si>
  <si>
    <t>OLD JUNEE</t>
  </si>
  <si>
    <t>OLD KOREELAH_2475</t>
  </si>
  <si>
    <t>OLD KOREELAH</t>
  </si>
  <si>
    <t>OLD MILL_2360</t>
  </si>
  <si>
    <t>OLD MILL</t>
  </si>
  <si>
    <t>OLD MILL_2369</t>
  </si>
  <si>
    <t>OLD OPHARA HUT_2880</t>
  </si>
  <si>
    <t>OLD OPHARA HUT</t>
  </si>
  <si>
    <t>OLD STATION_2440</t>
  </si>
  <si>
    <t>OLD STATION</t>
  </si>
  <si>
    <t>OLD TOONGABBIE_2146</t>
  </si>
  <si>
    <t>OLD TOONGABBIE</t>
  </si>
  <si>
    <t>OLD TOORALE_2840</t>
  </si>
  <si>
    <t>OLD TOORALE</t>
  </si>
  <si>
    <t>OLD WARRAH_2339</t>
  </si>
  <si>
    <t>OLD WARRAH</t>
  </si>
  <si>
    <t>OLINDA_2849</t>
  </si>
  <si>
    <t>OLINDA</t>
  </si>
  <si>
    <t>OLNEY_2325</t>
  </si>
  <si>
    <t>OLNEY</t>
  </si>
  <si>
    <t>OMADALE_2337</t>
  </si>
  <si>
    <t>OMADALE</t>
  </si>
  <si>
    <t>ONE MILE_2316</t>
  </si>
  <si>
    <t>ONE MILE</t>
  </si>
  <si>
    <t>ONE TREE_2711</t>
  </si>
  <si>
    <t>ONE TREE</t>
  </si>
  <si>
    <t>OOLONG_2581</t>
  </si>
  <si>
    <t>OOLONG</t>
  </si>
  <si>
    <t>OOMA_2871</t>
  </si>
  <si>
    <t>OOMA</t>
  </si>
  <si>
    <t>OOTHA_2875</t>
  </si>
  <si>
    <t>OOTHA</t>
  </si>
  <si>
    <t>OPHIR_2800</t>
  </si>
  <si>
    <t>OPHIR</t>
  </si>
  <si>
    <t>ORAN PARK_2567</t>
  </si>
  <si>
    <t>ORAN PARK</t>
  </si>
  <si>
    <t>ORAN PARK_2570</t>
  </si>
  <si>
    <t>ORANA HAVEN HOMELAND_2839</t>
  </si>
  <si>
    <t>ORANA HAVEN HOMELAND</t>
  </si>
  <si>
    <t>ORANGE GROVE_2380</t>
  </si>
  <si>
    <t>ORANGE GROVE</t>
  </si>
  <si>
    <t>ORANGE_2800</t>
  </si>
  <si>
    <t>ORANGE</t>
  </si>
  <si>
    <t>ORANGEVILLE_2570</t>
  </si>
  <si>
    <t>ORANGEVILLE</t>
  </si>
  <si>
    <t>ORANMEIR_2622</t>
  </si>
  <si>
    <t>ORANMEIR</t>
  </si>
  <si>
    <t>ORCHARD HILLS_2748</t>
  </si>
  <si>
    <t>ORCHARD HILLS</t>
  </si>
  <si>
    <t>ORIENT POINT_2540</t>
  </si>
  <si>
    <t>ORIENT POINT</t>
  </si>
  <si>
    <t>ORTON PARK_2795</t>
  </si>
  <si>
    <t>ORTON PARK</t>
  </si>
  <si>
    <t>OSBORNE_2656</t>
  </si>
  <si>
    <t>OSBORNE</t>
  </si>
  <si>
    <t>OSBORNE_2658</t>
  </si>
  <si>
    <t>OSTERLEY_2324</t>
  </si>
  <si>
    <t>OSTERLEY</t>
  </si>
  <si>
    <t>OSWALD_2321</t>
  </si>
  <si>
    <t>OSWALD</t>
  </si>
  <si>
    <t>OTFORD_2508</t>
  </si>
  <si>
    <t>OTFORD</t>
  </si>
  <si>
    <t>OURA_2650</t>
  </si>
  <si>
    <t>OURA</t>
  </si>
  <si>
    <t>OURIMBAH_2258</t>
  </si>
  <si>
    <t>OURIMBAH</t>
  </si>
  <si>
    <t>OURNIE_2640</t>
  </si>
  <si>
    <t>OURNIE</t>
  </si>
  <si>
    <t>OURNIE_2642</t>
  </si>
  <si>
    <t>OWENDALE_2330</t>
  </si>
  <si>
    <t>OWENDALE</t>
  </si>
  <si>
    <t>OWENS GAP_2337</t>
  </si>
  <si>
    <t>OWENS GAP</t>
  </si>
  <si>
    <t>OXFORD FALLS_2100</t>
  </si>
  <si>
    <t>OXFORD FALLS</t>
  </si>
  <si>
    <t>OXLEY ISLAND_2430</t>
  </si>
  <si>
    <t>OXLEY ISLAND</t>
  </si>
  <si>
    <t>OXLEY PARK_2760</t>
  </si>
  <si>
    <t>OXLEY PARK</t>
  </si>
  <si>
    <t>OXLEY VALE_2340</t>
  </si>
  <si>
    <t>OXLEY VALE</t>
  </si>
  <si>
    <t>OXLEY_2711</t>
  </si>
  <si>
    <t>OXLEY</t>
  </si>
  <si>
    <t>OXLEY_2715</t>
  </si>
  <si>
    <t>OXLEY_2824</t>
  </si>
  <si>
    <t>OYSTER BAY_2225</t>
  </si>
  <si>
    <t>OYSTER BAY</t>
  </si>
  <si>
    <t>OYSTER COVE_2318</t>
  </si>
  <si>
    <t>OYSTER COVE</t>
  </si>
  <si>
    <t>PACIFIC PALMS_2428</t>
  </si>
  <si>
    <t>PACIFIC PALMS</t>
  </si>
  <si>
    <t>PACIFIC PARK_2756</t>
  </si>
  <si>
    <t>PACIFIC PARK</t>
  </si>
  <si>
    <t>PACKSADDLE_2880</t>
  </si>
  <si>
    <t>PACKSADDLE</t>
  </si>
  <si>
    <t>PADDINGTON_2021</t>
  </si>
  <si>
    <t>PADDINGTON</t>
  </si>
  <si>
    <t>PADDINGTON_2835</t>
  </si>
  <si>
    <t>PADDYS FLAT_2469</t>
  </si>
  <si>
    <t>PADDYS FLAT</t>
  </si>
  <si>
    <t>PADDYS FLAT_2632</t>
  </si>
  <si>
    <t>PADDYS RIVER_2577</t>
  </si>
  <si>
    <t>PADDYS RIVER</t>
  </si>
  <si>
    <t>PADDYS RIVER_2611</t>
  </si>
  <si>
    <t>PADDYS RIVER_2653</t>
  </si>
  <si>
    <t>PADSTOW HEIGHTS_2211</t>
  </si>
  <si>
    <t>PADSTOW HEIGHTS</t>
  </si>
  <si>
    <t>PADSTOW_2211</t>
  </si>
  <si>
    <t>PADSTOW</t>
  </si>
  <si>
    <t>PADSTOW_2212</t>
  </si>
  <si>
    <t>PAGANS FLAT_2469</t>
  </si>
  <si>
    <t>PAGANS FLAT</t>
  </si>
  <si>
    <t>PAGES CREEK_2337</t>
  </si>
  <si>
    <t>PAGES CREEK</t>
  </si>
  <si>
    <t>PAGES RIVER_2338</t>
  </si>
  <si>
    <t>PAGES RIVER</t>
  </si>
  <si>
    <t>PAGEWOOD_2035</t>
  </si>
  <si>
    <t>PAGEWOOD</t>
  </si>
  <si>
    <t>PAINTERS BORE CAMP_2400</t>
  </si>
  <si>
    <t>PAINTERS BORE CAMP</t>
  </si>
  <si>
    <t>PALARANG_2632</t>
  </si>
  <si>
    <t>PALARANG</t>
  </si>
  <si>
    <t>PALERANG_2622</t>
  </si>
  <si>
    <t>PALERANG</t>
  </si>
  <si>
    <t>PALEROO_2347</t>
  </si>
  <si>
    <t>PALEROO</t>
  </si>
  <si>
    <t>PALING FLAT_2787</t>
  </si>
  <si>
    <t>PALING FLAT</t>
  </si>
  <si>
    <t>PALING YARDS_2580</t>
  </si>
  <si>
    <t>PALING YARDS</t>
  </si>
  <si>
    <t>PALING YARDS_2795</t>
  </si>
  <si>
    <t>PALLAL_2404</t>
  </si>
  <si>
    <t>PALLAL</t>
  </si>
  <si>
    <t>PALLAMALLAWA_2399</t>
  </si>
  <si>
    <t>PALLAMALLAWA</t>
  </si>
  <si>
    <t>PALM BEACH_2108</t>
  </si>
  <si>
    <t>PALM BEACH</t>
  </si>
  <si>
    <t>PALM DALE_2258</t>
  </si>
  <si>
    <t>PALM DALE</t>
  </si>
  <si>
    <t>PALM GROVE_2258</t>
  </si>
  <si>
    <t>PALM GROVE</t>
  </si>
  <si>
    <t>PALMDALE_2258</t>
  </si>
  <si>
    <t>PALMDALE</t>
  </si>
  <si>
    <t>PALMERS CHANNEL_2463</t>
  </si>
  <si>
    <t>PALMERS CHANNEL</t>
  </si>
  <si>
    <t>PALMERS ISLAND_2463</t>
  </si>
  <si>
    <t>PALMERS ISLAND</t>
  </si>
  <si>
    <t>PALMERS OAKEY_2846</t>
  </si>
  <si>
    <t>PALMERS OAKEY</t>
  </si>
  <si>
    <t>PALMERS OAKY_2795</t>
  </si>
  <si>
    <t>PALMERS OAKY</t>
  </si>
  <si>
    <t>PALMVALE_2484</t>
  </si>
  <si>
    <t>PALMVALE</t>
  </si>
  <si>
    <t>PALMWOOD_2482</t>
  </si>
  <si>
    <t>PALMWOOD</t>
  </si>
  <si>
    <t>PALMWOODS_2482</t>
  </si>
  <si>
    <t>PALMWOODS</t>
  </si>
  <si>
    <t>PAMAMAROO_2879</t>
  </si>
  <si>
    <t>PAMAMAROO</t>
  </si>
  <si>
    <t>PAMBULA BEACH_2549</t>
  </si>
  <si>
    <t>PAMBULA BEACH</t>
  </si>
  <si>
    <t>PAMBULA_2549</t>
  </si>
  <si>
    <t>PAMBULA</t>
  </si>
  <si>
    <t>PAMPOOLAH_2430</t>
  </si>
  <si>
    <t>PAMPOOLAH</t>
  </si>
  <si>
    <t>PAN BAN_2648</t>
  </si>
  <si>
    <t>PAN BAN</t>
  </si>
  <si>
    <t>PANANIA_2212</t>
  </si>
  <si>
    <t>PANANIA</t>
  </si>
  <si>
    <t>PANANIA_2213</t>
  </si>
  <si>
    <t>PANGEE_2825</t>
  </si>
  <si>
    <t>PANGEE</t>
  </si>
  <si>
    <t>PANUARA_2791</t>
  </si>
  <si>
    <t>PANUARA</t>
  </si>
  <si>
    <t>PANUARA_2800</t>
  </si>
  <si>
    <t>PAPER FOREST_2652</t>
  </si>
  <si>
    <t>PAPER FOREST</t>
  </si>
  <si>
    <t>PAPPINBARRA JUNCTION_2446</t>
  </si>
  <si>
    <t>PAPPINBARRA JUNCTION</t>
  </si>
  <si>
    <t>PAPPINBARRA_2446</t>
  </si>
  <si>
    <t>PAPPINBARRA</t>
  </si>
  <si>
    <t>PARA_2648</t>
  </si>
  <si>
    <t>PARA</t>
  </si>
  <si>
    <t>PARADISE_2360</t>
  </si>
  <si>
    <t>PARADISE</t>
  </si>
  <si>
    <t>PARINGI_2738</t>
  </si>
  <si>
    <t>PARINGI</t>
  </si>
  <si>
    <t>PARK VALLEY_2480</t>
  </si>
  <si>
    <t>PARK VALLEY</t>
  </si>
  <si>
    <t>PARKES_2870</t>
  </si>
  <si>
    <t>PARKES</t>
  </si>
  <si>
    <t>PARKESBOROUGH_2870</t>
  </si>
  <si>
    <t>PARKESBOROUGH</t>
  </si>
  <si>
    <t>PARKESBOURNE_2580</t>
  </si>
  <si>
    <t>PARKESBOURNE</t>
  </si>
  <si>
    <t>PARKLEA_2768</t>
  </si>
  <si>
    <t>PARKLEA</t>
  </si>
  <si>
    <t>PARKVILLE_2337</t>
  </si>
  <si>
    <t>PARKVILLE</t>
  </si>
  <si>
    <t>PARKWOOD VILLAGE_2322</t>
  </si>
  <si>
    <t>PARKWOOD VILLAGE</t>
  </si>
  <si>
    <t>PARMA_2540</t>
  </si>
  <si>
    <t>PARMA</t>
  </si>
  <si>
    <t>PARNELL SPRING_2330</t>
  </si>
  <si>
    <t>PARNELL SPRING</t>
  </si>
  <si>
    <t>PARRAMATTA EAST_2150</t>
  </si>
  <si>
    <t>PARRAMATTA EAST</t>
  </si>
  <si>
    <t>PARRAMATTA WEST_2150</t>
  </si>
  <si>
    <t>PARRAMATTA WEST</t>
  </si>
  <si>
    <t>PARRAMATTA_2150</t>
  </si>
  <si>
    <t>PARRAMATTA</t>
  </si>
  <si>
    <t>PARRAWEENA_2339</t>
  </si>
  <si>
    <t>PARRAWEENA</t>
  </si>
  <si>
    <t>PARRS BRUSH_2756</t>
  </si>
  <si>
    <t>PARRS BRUSH</t>
  </si>
  <si>
    <t>PARSONS FOREST_2756</t>
  </si>
  <si>
    <t>PARSONS FOREST</t>
  </si>
  <si>
    <t>PATCHS BEACH_2478</t>
  </si>
  <si>
    <t>PATCHS BEACH</t>
  </si>
  <si>
    <t>PATERSON_2421</t>
  </si>
  <si>
    <t>PATERSON</t>
  </si>
  <si>
    <t>PATONGA_2256</t>
  </si>
  <si>
    <t>PATONGA</t>
  </si>
  <si>
    <t>PAUPONG_2627</t>
  </si>
  <si>
    <t>PAUPONG</t>
  </si>
  <si>
    <t>PAUPONG_2628</t>
  </si>
  <si>
    <t>PAXTON_2325</t>
  </si>
  <si>
    <t>PAXTON</t>
  </si>
  <si>
    <t>PAYNES CROSSING_2325</t>
  </si>
  <si>
    <t>PAYNES CROSSING</t>
  </si>
  <si>
    <t>PAYNES CROSSING_2330</t>
  </si>
  <si>
    <t>PAYTENS BRIDGE_2871</t>
  </si>
  <si>
    <t>PAYTENS BRIDGE</t>
  </si>
  <si>
    <t>PEACOCK CREEK_2469</t>
  </si>
  <si>
    <t>PEACOCK CREEK</t>
  </si>
  <si>
    <t>PEAK HILL_2869</t>
  </si>
  <si>
    <t>PEAK HILL</t>
  </si>
  <si>
    <t>PEAK VIEW_2630</t>
  </si>
  <si>
    <t>PEAK VIEW</t>
  </si>
  <si>
    <t>PEAKHURST HEIGHTS_2210</t>
  </si>
  <si>
    <t>PEAKHURST HEIGHTS</t>
  </si>
  <si>
    <t>PEAKHURST SOUTH_2210</t>
  </si>
  <si>
    <t>PEAKHURST SOUTH</t>
  </si>
  <si>
    <t>PEAKHURST_2210</t>
  </si>
  <si>
    <t>PEAKHURST</t>
  </si>
  <si>
    <t>PEAKS CAMP_2833</t>
  </si>
  <si>
    <t>PEAKS CAMP</t>
  </si>
  <si>
    <t>PEAKVIEW_2630</t>
  </si>
  <si>
    <t>PEAKVIEW</t>
  </si>
  <si>
    <t>PEARCES CREEK_2477</t>
  </si>
  <si>
    <t>PEARCES CREEK</t>
  </si>
  <si>
    <t>PEARL BEACH_2256</t>
  </si>
  <si>
    <t>PEARL BEACH</t>
  </si>
  <si>
    <t>PEARSONS SELECTION_2574</t>
  </si>
  <si>
    <t>PEARSONS SELECTION</t>
  </si>
  <si>
    <t>PEATS RIDGE_2250</t>
  </si>
  <si>
    <t>PEATS RIDGE</t>
  </si>
  <si>
    <t>PEBBLY BEACH_2536</t>
  </si>
  <si>
    <t>PEBBLY BEACH</t>
  </si>
  <si>
    <t>PEEL_2795</t>
  </si>
  <si>
    <t>PEEL</t>
  </si>
  <si>
    <t>PEELWOOD_2583</t>
  </si>
  <si>
    <t>PEELWOOD</t>
  </si>
  <si>
    <t>PEJAR_2580</t>
  </si>
  <si>
    <t>PEJAR</t>
  </si>
  <si>
    <t>PEJAR_2583</t>
  </si>
  <si>
    <t>PELAW MAIN_2327</t>
  </si>
  <si>
    <t>PELAW MAIN</t>
  </si>
  <si>
    <t>PELICAN FLAT_2281</t>
  </si>
  <si>
    <t>PELICAN FLAT</t>
  </si>
  <si>
    <t>PELICAN_2281</t>
  </si>
  <si>
    <t>PELICAN</t>
  </si>
  <si>
    <t>PELTON_2325</t>
  </si>
  <si>
    <t>PELTON</t>
  </si>
  <si>
    <t>PEMBROOKE_2446</t>
  </si>
  <si>
    <t>PEMBROOKE</t>
  </si>
  <si>
    <t>PEMULWUY_2145</t>
  </si>
  <si>
    <t>PEMULWUY</t>
  </si>
  <si>
    <t>PENDERLEA_2627</t>
  </si>
  <si>
    <t>PENDERLEA</t>
  </si>
  <si>
    <t>PENDLE HILL_2145</t>
  </si>
  <si>
    <t>PENDLE HILL</t>
  </si>
  <si>
    <t>PENNANT HILLS_2120</t>
  </si>
  <si>
    <t>PENNANT HILLS</t>
  </si>
  <si>
    <t>PENRITH_2750</t>
  </si>
  <si>
    <t>PENRITH</t>
  </si>
  <si>
    <t>PENRITH_2751</t>
  </si>
  <si>
    <t>PENROSE_2530</t>
  </si>
  <si>
    <t>PENROSE</t>
  </si>
  <si>
    <t>PENROSE_2579</t>
  </si>
  <si>
    <t>PENSHURST_2222</t>
  </si>
  <si>
    <t>PENSHURST</t>
  </si>
  <si>
    <t>PEPPERS MOUNTAIN_2425</t>
  </si>
  <si>
    <t>PEPPERS MOUNTAIN</t>
  </si>
  <si>
    <t>PEREKERTEN_2733</t>
  </si>
  <si>
    <t>PEREKERTEN</t>
  </si>
  <si>
    <t>PERICOE_2550</t>
  </si>
  <si>
    <t>PERICOE</t>
  </si>
  <si>
    <t>PERISHER VALLEY_2627</t>
  </si>
  <si>
    <t>PERISHER VALLEY</t>
  </si>
  <si>
    <t>PERRYS CROSSING_2775</t>
  </si>
  <si>
    <t>PERRYS CROSSING</t>
  </si>
  <si>
    <t>PERTHVILLE_2795</t>
  </si>
  <si>
    <t>PERTHVILLE</t>
  </si>
  <si>
    <t>PETERSHAM_2049</t>
  </si>
  <si>
    <t>PETERSHAM</t>
  </si>
  <si>
    <t>PETTITTS_2727</t>
  </si>
  <si>
    <t>PETTITTS</t>
  </si>
  <si>
    <t>PEUGEOT POINT_2311</t>
  </si>
  <si>
    <t>PEUGEOT POINT</t>
  </si>
  <si>
    <t>PHEASANTS NEST_2574</t>
  </si>
  <si>
    <t>PHEASANTS NEST</t>
  </si>
  <si>
    <t>PHEGANS BAY_2256</t>
  </si>
  <si>
    <t>PHEGANS BAY</t>
  </si>
  <si>
    <t>PHILLIP BAY_2036</t>
  </si>
  <si>
    <t>PHILLIP BAY</t>
  </si>
  <si>
    <t>PHOENIX PARK_2320</t>
  </si>
  <si>
    <t>PHOENIX PARK</t>
  </si>
  <si>
    <t>PHOENIX PARK_2321</t>
  </si>
  <si>
    <t>PIALLAMORE_2340</t>
  </si>
  <si>
    <t>PIALLAMORE</t>
  </si>
  <si>
    <t>PIALLAWAY_2342</t>
  </si>
  <si>
    <t>PIALLAWAY</t>
  </si>
  <si>
    <t>PIAMBONG_2850</t>
  </si>
  <si>
    <t>PIAMBONG</t>
  </si>
  <si>
    <t>PIAMBONG_2852</t>
  </si>
  <si>
    <t>PICKETTS VALLEY_2251</t>
  </si>
  <si>
    <t>PICKETTS VALLEY</t>
  </si>
  <si>
    <t>PICKETTS VALLEY_2260</t>
  </si>
  <si>
    <t>PICNIC POINT_2213</t>
  </si>
  <si>
    <t>PICNIC POINT</t>
  </si>
  <si>
    <t>PICNIC POINT_2710</t>
  </si>
  <si>
    <t>PICTON - WEST_2571</t>
  </si>
  <si>
    <t>PICTON - WEST</t>
  </si>
  <si>
    <t>PICTON_2571</t>
  </si>
  <si>
    <t>PICTON</t>
  </si>
  <si>
    <t>PIERCES CREEK FORESTRY SETTLEMENT_2611</t>
  </si>
  <si>
    <t>PIERCES CREEK FORESTRY SETTLEMENT</t>
  </si>
  <si>
    <t>PIGEONBAH_2824</t>
  </si>
  <si>
    <t>PIGEONBAH</t>
  </si>
  <si>
    <t>PIGGABEEN_2486</t>
  </si>
  <si>
    <t>PIGGABEEN</t>
  </si>
  <si>
    <t>PIKAPENE_2469</t>
  </si>
  <si>
    <t>PIKAPENE</t>
  </si>
  <si>
    <t>PILLAR VALLEY_2462</t>
  </si>
  <si>
    <t>PILLAR VALLEY</t>
  </si>
  <si>
    <t>PILLIGA_2388</t>
  </si>
  <si>
    <t>PILLIGA</t>
  </si>
  <si>
    <t>PILOT WILDERNESS_2627</t>
  </si>
  <si>
    <t>PILOT WILDERNESS</t>
  </si>
  <si>
    <t>PIMLICO ISLAND_2478</t>
  </si>
  <si>
    <t>PIMLICO ISLAND</t>
  </si>
  <si>
    <t>PIMLICO_2478</t>
  </si>
  <si>
    <t>PIMLICO</t>
  </si>
  <si>
    <t>PINBEYAN_2720</t>
  </si>
  <si>
    <t>PINBEYAN</t>
  </si>
  <si>
    <t>PINCHGUT_2879</t>
  </si>
  <si>
    <t>PINCHGUT</t>
  </si>
  <si>
    <t>PINDAROI_2361</t>
  </si>
  <si>
    <t>PINDAROI</t>
  </si>
  <si>
    <t>PINDIMAR_2324</t>
  </si>
  <si>
    <t>PINDIMAR</t>
  </si>
  <si>
    <t>PINE CAMP_2648</t>
  </si>
  <si>
    <t>PINE CAMP</t>
  </si>
  <si>
    <t>PINE CLUMP_2824</t>
  </si>
  <si>
    <t>PINE CLUMP</t>
  </si>
  <si>
    <t>PINE GROVE_2829</t>
  </si>
  <si>
    <t>PINE GROVE</t>
  </si>
  <si>
    <t>PINE LODGE_2714</t>
  </si>
  <si>
    <t>PINE LODGE</t>
  </si>
  <si>
    <t>PINE RIDGE_2343</t>
  </si>
  <si>
    <t>PINE RIDGE</t>
  </si>
  <si>
    <t>PINE VALLEY_2630</t>
  </si>
  <si>
    <t>PINE VALLEY</t>
  </si>
  <si>
    <t>PINE YARDS_2879</t>
  </si>
  <si>
    <t>PINE YARDS</t>
  </si>
  <si>
    <t>PINEY RANGE_2721</t>
  </si>
  <si>
    <t>PINEY RANGE</t>
  </si>
  <si>
    <t>PINEY RANGE_2810</t>
  </si>
  <si>
    <t>PINKETT_2365</t>
  </si>
  <si>
    <t>PINKETT</t>
  </si>
  <si>
    <t>PINKETT_2370</t>
  </si>
  <si>
    <t>PINNACLE REEFS_2871</t>
  </si>
  <si>
    <t>PINNACLE REEFS</t>
  </si>
  <si>
    <t>PINNACLE SWAMP_2849</t>
  </si>
  <si>
    <t>PINNACLE SWAMP</t>
  </si>
  <si>
    <t>PINNACLE_2810</t>
  </si>
  <si>
    <t>PINNACLE</t>
  </si>
  <si>
    <t>PINNACLE_2871</t>
  </si>
  <si>
    <t>PINNY BEACH_2281</t>
  </si>
  <si>
    <t>PINNY BEACH</t>
  </si>
  <si>
    <t>PIONEERS MEMORIAL_2880</t>
  </si>
  <si>
    <t>PIONEERS MEMORIAL</t>
  </si>
  <si>
    <t>PIORA_2470</t>
  </si>
  <si>
    <t>PIORA</t>
  </si>
  <si>
    <t>PIPECLAY_2446</t>
  </si>
  <si>
    <t>PIPECLAY</t>
  </si>
  <si>
    <t>PIPERS FLAT_2845</t>
  </si>
  <si>
    <t>PIPERS FLAT</t>
  </si>
  <si>
    <t>PITNACREE_2323</t>
  </si>
  <si>
    <t>PITNACREE</t>
  </si>
  <si>
    <t>PITT TOWN BOTTOMS_2756</t>
  </si>
  <si>
    <t>PITT TOWN BOTTOMS</t>
  </si>
  <si>
    <t>PITT TOWN_2756</t>
  </si>
  <si>
    <t>PITT TOWN</t>
  </si>
  <si>
    <t>PITTWATER_0</t>
  </si>
  <si>
    <t>PITTWATER</t>
  </si>
  <si>
    <t>PITTWATER_1660</t>
  </si>
  <si>
    <t>PITTWATER_2105</t>
  </si>
  <si>
    <t>PITTWATER_2106</t>
  </si>
  <si>
    <t>PITTWATER_2107</t>
  </si>
  <si>
    <t>PITTWATER_2108</t>
  </si>
  <si>
    <t>PLAINS STATION_2469</t>
  </si>
  <si>
    <t>PLAINS STATION</t>
  </si>
  <si>
    <t>PLATINA_2875</t>
  </si>
  <si>
    <t>PLATINA</t>
  </si>
  <si>
    <t>PLATTSBURG_2287</t>
  </si>
  <si>
    <t>PLATTSBURG</t>
  </si>
  <si>
    <t>PLEASANT HILLS_2658</t>
  </si>
  <si>
    <t>PLEASANT HILLS</t>
  </si>
  <si>
    <t>PLEASURE POINT_2172</t>
  </si>
  <si>
    <t>PLEASURE POINT</t>
  </si>
  <si>
    <t>PLUMPTON_2761</t>
  </si>
  <si>
    <t>PLUMPTON</t>
  </si>
  <si>
    <t>PLUMTHORPE_2347</t>
  </si>
  <si>
    <t>PLUMTHORPE</t>
  </si>
  <si>
    <t>PODDY HUT_2631</t>
  </si>
  <si>
    <t>PODDY HUT</t>
  </si>
  <si>
    <t>POINT CLARE_2250</t>
  </si>
  <si>
    <t>POINT CLARE</t>
  </si>
  <si>
    <t>POINT FREDERICK_2250</t>
  </si>
  <si>
    <t>POINT FREDERICK</t>
  </si>
  <si>
    <t>POINT PIPER_2027</t>
  </si>
  <si>
    <t>POINT PIPER</t>
  </si>
  <si>
    <t>POINT WOLSTONCROFT_2259</t>
  </si>
  <si>
    <t>POINT WOLSTONCROFT</t>
  </si>
  <si>
    <t>POINTER MOUNTAIN_2539</t>
  </si>
  <si>
    <t>POINTER MOUNTAIN</t>
  </si>
  <si>
    <t>POISON CORNER_2880</t>
  </si>
  <si>
    <t>POISON CORNER</t>
  </si>
  <si>
    <t>POISON GATE_2400</t>
  </si>
  <si>
    <t>POISON GATE</t>
  </si>
  <si>
    <t>POKATAROO_2833</t>
  </si>
  <si>
    <t>POKATAROO</t>
  </si>
  <si>
    <t>POKOLBIN_2320</t>
  </si>
  <si>
    <t>POKOLBIN</t>
  </si>
  <si>
    <t>POLA CREEK_2440</t>
  </si>
  <si>
    <t>POLA CREEK</t>
  </si>
  <si>
    <t>POLO FLAT_2630</t>
  </si>
  <si>
    <t>POLO FLAT</t>
  </si>
  <si>
    <t>POLONA LOOP_2799</t>
  </si>
  <si>
    <t>POLONA LOOP</t>
  </si>
  <si>
    <t>POMEROY_2580</t>
  </si>
  <si>
    <t>POMEROY</t>
  </si>
  <si>
    <t>POMINGALARNA GAP_2650</t>
  </si>
  <si>
    <t>POMINGALARNA GAP</t>
  </si>
  <si>
    <t>POMONA_2648</t>
  </si>
  <si>
    <t>POMONA</t>
  </si>
  <si>
    <t>PONTO_2818</t>
  </si>
  <si>
    <t>PONTO</t>
  </si>
  <si>
    <t>PONTO_2820</t>
  </si>
  <si>
    <t>POONCARIE_2648</t>
  </si>
  <si>
    <t>POONCARIE</t>
  </si>
  <si>
    <t>POORAKA_2835</t>
  </si>
  <si>
    <t>POORAKA</t>
  </si>
  <si>
    <t>PORT BOTANY_2036</t>
  </si>
  <si>
    <t>PORT BOTANY</t>
  </si>
  <si>
    <t>PORT ERRINGHI_2756</t>
  </si>
  <si>
    <t>PORT ERRINGHI</t>
  </si>
  <si>
    <t>PORT HACKING_2229</t>
  </si>
  <si>
    <t>PORT HACKING</t>
  </si>
  <si>
    <t>PORT KEMBLA_2505</t>
  </si>
  <si>
    <t>PORT KEMBLA</t>
  </si>
  <si>
    <t>PORT MACQUARIE_2444</t>
  </si>
  <si>
    <t>PORT MACQUARIE</t>
  </si>
  <si>
    <t>PORT STEPHENS_0</t>
  </si>
  <si>
    <t>PORT STEPHENS</t>
  </si>
  <si>
    <t>PORT STEPHENS_2319</t>
  </si>
  <si>
    <t>PORTERS CREEK_2538</t>
  </si>
  <si>
    <t>PORTERS CREEK</t>
  </si>
  <si>
    <t>PORTERS RETREAT_2787</t>
  </si>
  <si>
    <t>PORTERS RETREAT</t>
  </si>
  <si>
    <t>PORTLAND_2847</t>
  </si>
  <si>
    <t>PORTLAND</t>
  </si>
  <si>
    <t>POSSUM BRUSH_2430</t>
  </si>
  <si>
    <t>POSSUM BRUSH</t>
  </si>
  <si>
    <t>POSSUM CREEK_2479</t>
  </si>
  <si>
    <t>POSSUM CREEK</t>
  </si>
  <si>
    <t>POTATO POINT_2545</t>
  </si>
  <si>
    <t>POTATO POINT</t>
  </si>
  <si>
    <t>POTTERY ESTATE_2790</t>
  </si>
  <si>
    <t>POTTERY ESTATE</t>
  </si>
  <si>
    <t>POTTS HILL_2143</t>
  </si>
  <si>
    <t>POTTS HILL</t>
  </si>
  <si>
    <t>POTTS POINT_2011</t>
  </si>
  <si>
    <t>POTTS POINT</t>
  </si>
  <si>
    <t>POTTSVILLE BEACH_2489</t>
  </si>
  <si>
    <t>POTTSVILLE BEACH</t>
  </si>
  <si>
    <t>POTTSVILLE_2480</t>
  </si>
  <si>
    <t>POTTSVILLE</t>
  </si>
  <si>
    <t>POTTSVILLE_2489</t>
  </si>
  <si>
    <t>PRAIRIE OAKS_2579</t>
  </si>
  <si>
    <t>PRAIRIE OAKS</t>
  </si>
  <si>
    <t>PRAIRIEWOOD_2176</t>
  </si>
  <si>
    <t>PRAIRIEWOOD</t>
  </si>
  <si>
    <t>PREMER_2381</t>
  </si>
  <si>
    <t>PREMER</t>
  </si>
  <si>
    <t>PRESTONS_2170</t>
  </si>
  <si>
    <t>PRESTONS</t>
  </si>
  <si>
    <t>PRETTY BEACH_2257</t>
  </si>
  <si>
    <t>PRETTY BEACH</t>
  </si>
  <si>
    <t>PRETTY BEACH_2539</t>
  </si>
  <si>
    <t>PRETTY PINE_2710</t>
  </si>
  <si>
    <t>PRETTY PINE</t>
  </si>
  <si>
    <t>PRIMBEE_2502</t>
  </si>
  <si>
    <t>PRIMBEE</t>
  </si>
  <si>
    <t>PRIMBEE_2528</t>
  </si>
  <si>
    <t>PRIMROSE VALLEY_2621</t>
  </si>
  <si>
    <t>PRIMROSE VALLEY</t>
  </si>
  <si>
    <t>PROSPECT_2148</t>
  </si>
  <si>
    <t>PROSPECT</t>
  </si>
  <si>
    <t>PROVIDENCE PORTAL_2629</t>
  </si>
  <si>
    <t>PROVIDENCE PORTAL</t>
  </si>
  <si>
    <t>PUCAWAN_2665</t>
  </si>
  <si>
    <t>PUCAWAN</t>
  </si>
  <si>
    <t>PUCAWAN_2666</t>
  </si>
  <si>
    <t>PUDDLEDOCK_2350</t>
  </si>
  <si>
    <t>PUDDLEDOCK</t>
  </si>
  <si>
    <t>PULGANBAR_2460</t>
  </si>
  <si>
    <t>PULGANBAR</t>
  </si>
  <si>
    <t>PULLABOOKA_2810</t>
  </si>
  <si>
    <t>PULLABOOKA</t>
  </si>
  <si>
    <t>PULLETOP_2650</t>
  </si>
  <si>
    <t>PULLETOP</t>
  </si>
  <si>
    <t>PUMPENBIL_2484</t>
  </si>
  <si>
    <t>PUMPENBIL</t>
  </si>
  <si>
    <t>PUNCHBOWL_2196</t>
  </si>
  <si>
    <t>PUNCHBOWL</t>
  </si>
  <si>
    <t>PUNCHBOWL_2460</t>
  </si>
  <si>
    <t>PURFLEET_2430</t>
  </si>
  <si>
    <t>PURFLEET</t>
  </si>
  <si>
    <t>PURGATORY CORNER_2836</t>
  </si>
  <si>
    <t>PURGATORY CORNER</t>
  </si>
  <si>
    <t>PURLEWAUGH_2357</t>
  </si>
  <si>
    <t>PURLEWAUGH</t>
  </si>
  <si>
    <t>PURNAMOOTA_2880</t>
  </si>
  <si>
    <t>PURNAMOOTA</t>
  </si>
  <si>
    <t>PUTNEY_2112</t>
  </si>
  <si>
    <t>PUTNEY</t>
  </si>
  <si>
    <t>PUTTA BUCCA_2850</t>
  </si>
  <si>
    <t>PUTTA BUCCA</t>
  </si>
  <si>
    <t>PUTTY_2330</t>
  </si>
  <si>
    <t>PUTTY</t>
  </si>
  <si>
    <t>PYANGLE_2849</t>
  </si>
  <si>
    <t>PYANGLE</t>
  </si>
  <si>
    <t>PYES GAP_2806</t>
  </si>
  <si>
    <t>PYES GAP</t>
  </si>
  <si>
    <t>PYMBLE_2073</t>
  </si>
  <si>
    <t>PYMBLE</t>
  </si>
  <si>
    <t>PYRAMUL_2850</t>
  </si>
  <si>
    <t>PYRAMUL</t>
  </si>
  <si>
    <t>PYREE_2540</t>
  </si>
  <si>
    <t>PYREE</t>
  </si>
  <si>
    <t>PYRMONT_2009</t>
  </si>
  <si>
    <t>PYRMONT</t>
  </si>
  <si>
    <t>QUAAMA_2550</t>
  </si>
  <si>
    <t>QUAAMA</t>
  </si>
  <si>
    <t>QUAKERS HILL_2763</t>
  </si>
  <si>
    <t>QUAKERS HILL</t>
  </si>
  <si>
    <t>QUAMBONE_2831</t>
  </si>
  <si>
    <t>QUAMBONE</t>
  </si>
  <si>
    <t>QUANDA_2828</t>
  </si>
  <si>
    <t>QUANDA</t>
  </si>
  <si>
    <t>QUANDARY_2665</t>
  </si>
  <si>
    <t>QUANDARY</t>
  </si>
  <si>
    <t>QUANDIALLA_2721</t>
  </si>
  <si>
    <t>QUANDIALLA</t>
  </si>
  <si>
    <t>QUANDIALLA_2810</t>
  </si>
  <si>
    <t>QUARTZ RIDGE_2873</t>
  </si>
  <si>
    <t>QUARTZ RIDGE</t>
  </si>
  <si>
    <t>QUEANBEYAN EAST_2620</t>
  </si>
  <si>
    <t>QUEANBEYAN EAST</t>
  </si>
  <si>
    <t>QUEANBEYAN WEST_2620</t>
  </si>
  <si>
    <t>QUEANBEYAN WEST</t>
  </si>
  <si>
    <t>QUEANBEYAN_2620</t>
  </si>
  <si>
    <t>QUEANBEYAN</t>
  </si>
  <si>
    <t>QUEEL QUEEL GUMS_2652</t>
  </si>
  <si>
    <t>QUEEL QUEEL GUMS</t>
  </si>
  <si>
    <t>QUEENS PARK_2022</t>
  </si>
  <si>
    <t>QUEENS PARK</t>
  </si>
  <si>
    <t>QUEENS PINCH_2850</t>
  </si>
  <si>
    <t>QUEENS PINCH</t>
  </si>
  <si>
    <t>QUEENSCLIFF_2096</t>
  </si>
  <si>
    <t>QUEENSCLIFF</t>
  </si>
  <si>
    <t>QUIALIGO_2580</t>
  </si>
  <si>
    <t>QUIALIGO</t>
  </si>
  <si>
    <t>QUIDONG_2632</t>
  </si>
  <si>
    <t>QUIDONG</t>
  </si>
  <si>
    <t>QUIERA_2622</t>
  </si>
  <si>
    <t>QUIERA</t>
  </si>
  <si>
    <t>QUIPOLLY_2341</t>
  </si>
  <si>
    <t>QUIPOLLY</t>
  </si>
  <si>
    <t>QUIPOLLY_2343</t>
  </si>
  <si>
    <t>QUIRINDI_2343</t>
  </si>
  <si>
    <t>QUIRINDI</t>
  </si>
  <si>
    <t>QUONDONG_2880</t>
  </si>
  <si>
    <t>QUONDONG</t>
  </si>
  <si>
    <t>QUORROBOLONG_2325</t>
  </si>
  <si>
    <t>QUORROBOLONG</t>
  </si>
  <si>
    <t>RAAF RICHMOND_2755</t>
  </si>
  <si>
    <t>RAAF RICHMOND</t>
  </si>
  <si>
    <t>RABY_2558</t>
  </si>
  <si>
    <t>RABY</t>
  </si>
  <si>
    <t>RABY_2566</t>
  </si>
  <si>
    <t>RAGLAN_2795</t>
  </si>
  <si>
    <t>RAGLAN</t>
  </si>
  <si>
    <t>RAINBOW FLAT_2430</t>
  </si>
  <si>
    <t>RAINBOW FLAT</t>
  </si>
  <si>
    <t>RAINBOW REACH_2440</t>
  </si>
  <si>
    <t>RAINBOW REACH</t>
  </si>
  <si>
    <t>RALEIGH_2454</t>
  </si>
  <si>
    <t>RALEIGH</t>
  </si>
  <si>
    <t>RALVONA_2644</t>
  </si>
  <si>
    <t>RALVONA</t>
  </si>
  <si>
    <t>RAMORNIE_2460</t>
  </si>
  <si>
    <t>RAMORNIE</t>
  </si>
  <si>
    <t>RAMSGATE BEACH_2217</t>
  </si>
  <si>
    <t>RAMSGATE BEACH</t>
  </si>
  <si>
    <t>RAMSGATE_2217</t>
  </si>
  <si>
    <t>RAMSGATE</t>
  </si>
  <si>
    <t>RAND_2642</t>
  </si>
  <si>
    <t>RAND</t>
  </si>
  <si>
    <t>RANDWICK_2030</t>
  </si>
  <si>
    <t>RANDWICK</t>
  </si>
  <si>
    <t>RANDWICK_2031</t>
  </si>
  <si>
    <t>RANDWICK_2034</t>
  </si>
  <si>
    <t>RANGARI_2380</t>
  </si>
  <si>
    <t>RANGARI</t>
  </si>
  <si>
    <t>RANGERS VALLEY_2370</t>
  </si>
  <si>
    <t>RANGERS VALLEY</t>
  </si>
  <si>
    <t>RANKIN PARK_2287</t>
  </si>
  <si>
    <t>RANKIN PARK</t>
  </si>
  <si>
    <t>RANKIN SPRINGS_2669</t>
  </si>
  <si>
    <t>RANKIN SPRINGS</t>
  </si>
  <si>
    <t>RANKINS SPRINGS_2669</t>
  </si>
  <si>
    <t>RANKINS SPRINGS</t>
  </si>
  <si>
    <t>RANNOCK_2701</t>
  </si>
  <si>
    <t>RANNOCK</t>
  </si>
  <si>
    <t>RAPPVILLE_2469</t>
  </si>
  <si>
    <t>RAPPVILLE</t>
  </si>
  <si>
    <t>RATHMINES_2283</t>
  </si>
  <si>
    <t>RATHMINES</t>
  </si>
  <si>
    <t>RATTLY GROUND_2330</t>
  </si>
  <si>
    <t>RATTLY GROUND</t>
  </si>
  <si>
    <t>RAVENSDALE_2259</t>
  </si>
  <si>
    <t>RAVENSDALE</t>
  </si>
  <si>
    <t>RAVENSWOOD_2824</t>
  </si>
  <si>
    <t>RAVENSWOOD</t>
  </si>
  <si>
    <t>RAVENSWORTH_2330</t>
  </si>
  <si>
    <t>RAVENSWORTH</t>
  </si>
  <si>
    <t>RAWDON ISLAND_2446</t>
  </si>
  <si>
    <t>RAWDON ISLAND</t>
  </si>
  <si>
    <t>RAWDON VALE_2422</t>
  </si>
  <si>
    <t>RAWDON VALE</t>
  </si>
  <si>
    <t>RAWORTH_2321</t>
  </si>
  <si>
    <t>RAWORTH</t>
  </si>
  <si>
    <t>RAWSONVILLE_2830</t>
  </si>
  <si>
    <t>RAWSONVILLE</t>
  </si>
  <si>
    <t>RAYMOND TERRACE_2324</t>
  </si>
  <si>
    <t>RAYMOND TERRACE</t>
  </si>
  <si>
    <t>RAZORBACK_2571</t>
  </si>
  <si>
    <t>RAZORBACK</t>
  </si>
  <si>
    <t>RED CAMP_2388</t>
  </si>
  <si>
    <t>RED CAMP</t>
  </si>
  <si>
    <t>RED HEAD_2430</t>
  </si>
  <si>
    <t>RED HEAD</t>
  </si>
  <si>
    <t>RED HILL_2347</t>
  </si>
  <si>
    <t>RED HILL</t>
  </si>
  <si>
    <t>RED HILL_2720</t>
  </si>
  <si>
    <t>RED HILL_2824</t>
  </si>
  <si>
    <t>RED RANGE_2370</t>
  </si>
  <si>
    <t>RED RANGE</t>
  </si>
  <si>
    <t>RED ROCK_2361</t>
  </si>
  <si>
    <t>RED ROCK</t>
  </si>
  <si>
    <t>RED ROCK_2456</t>
  </si>
  <si>
    <t>RED ROCKS_2577</t>
  </si>
  <si>
    <t>RED ROCKS</t>
  </si>
  <si>
    <t>REDBANK_2446</t>
  </si>
  <si>
    <t>REDBANK</t>
  </si>
  <si>
    <t>REDBANK_2583</t>
  </si>
  <si>
    <t>REDBOURNBERRY_2330</t>
  </si>
  <si>
    <t>REDBOURNBERRY</t>
  </si>
  <si>
    <t>REDBRIDGE_2587</t>
  </si>
  <si>
    <t>REDBRIDGE</t>
  </si>
  <si>
    <t>REDDALLS VALLEY_2644</t>
  </si>
  <si>
    <t>REDDALLS VALLEY</t>
  </si>
  <si>
    <t>REDDESTONE_2370</t>
  </si>
  <si>
    <t>REDDESTONE</t>
  </si>
  <si>
    <t>REDFERN_2016</t>
  </si>
  <si>
    <t>REDFERN</t>
  </si>
  <si>
    <t>REDHEAD_2290</t>
  </si>
  <si>
    <t>REDHEAD</t>
  </si>
  <si>
    <t>REDLANDS_2646</t>
  </si>
  <si>
    <t>REDLANDS</t>
  </si>
  <si>
    <t>REEDY CREEK_2330</t>
  </si>
  <si>
    <t>REEDY CREEK</t>
  </si>
  <si>
    <t>REEDY SWAMP_2550</t>
  </si>
  <si>
    <t>REEDY SWAMP</t>
  </si>
  <si>
    <t>REEFTON_2666</t>
  </si>
  <si>
    <t>REEFTON</t>
  </si>
  <si>
    <t>REGATTA POINT_2546</t>
  </si>
  <si>
    <t>REGATTA POINT</t>
  </si>
  <si>
    <t>REGENTS PARK_2143</t>
  </si>
  <si>
    <t>REGENTS PARK</t>
  </si>
  <si>
    <t>REGENTVILLE_2745</t>
  </si>
  <si>
    <t>REGENTVILLE</t>
  </si>
  <si>
    <t>REIDS FLAT_2586</t>
  </si>
  <si>
    <t>REIDS FLAT</t>
  </si>
  <si>
    <t>REIDSDALE_2622</t>
  </si>
  <si>
    <t>REIDSDALE</t>
  </si>
  <si>
    <t>RENNIE_2646</t>
  </si>
  <si>
    <t>RENNIE</t>
  </si>
  <si>
    <t>RENO_2722</t>
  </si>
  <si>
    <t>RENO</t>
  </si>
  <si>
    <t>RENWICK_2575</t>
  </si>
  <si>
    <t>RENWICK</t>
  </si>
  <si>
    <t>REPENTANCE CREEK_2480</t>
  </si>
  <si>
    <t>REPENTANCE CREEK</t>
  </si>
  <si>
    <t>REPTON_2454</t>
  </si>
  <si>
    <t>REPTON</t>
  </si>
  <si>
    <t>RESERVE CREEK_2484</t>
  </si>
  <si>
    <t>RESERVE CREEK</t>
  </si>
  <si>
    <t>RETREAT_2355</t>
  </si>
  <si>
    <t>RETREAT</t>
  </si>
  <si>
    <t>REVESBY HEIGHT_2212</t>
  </si>
  <si>
    <t>REVESBY HEIGHT</t>
  </si>
  <si>
    <t>REVESBY HEIGHTS_2212</t>
  </si>
  <si>
    <t>REVESBY HEIGHTS</t>
  </si>
  <si>
    <t>REVESBY_2212</t>
  </si>
  <si>
    <t>REVESBY</t>
  </si>
  <si>
    <t>RHINE FALLS_2630</t>
  </si>
  <si>
    <t>RHINE FALLS</t>
  </si>
  <si>
    <t>RHODES_2138</t>
  </si>
  <si>
    <t>RHODES</t>
  </si>
  <si>
    <t>RHONES CREEK_2447</t>
  </si>
  <si>
    <t>RHONES CREEK</t>
  </si>
  <si>
    <t>RHYANA_2580</t>
  </si>
  <si>
    <t>RHYANA</t>
  </si>
  <si>
    <t>RIAMUKKA_2354</t>
  </si>
  <si>
    <t>RIAMUKKA</t>
  </si>
  <si>
    <t>RICHIES_2583</t>
  </si>
  <si>
    <t>RICHIES</t>
  </si>
  <si>
    <t>RICHLANDS_2580</t>
  </si>
  <si>
    <t>RICHLANDS</t>
  </si>
  <si>
    <t>RICHMOND HILL_2480</t>
  </si>
  <si>
    <t>RICHMOND HILL</t>
  </si>
  <si>
    <t>RICHMOND LOWLANDS_2753</t>
  </si>
  <si>
    <t>RICHMOND LOWLANDS</t>
  </si>
  <si>
    <t>RICHMOND VALE_2323</t>
  </si>
  <si>
    <t>RICHMOND VALE</t>
  </si>
  <si>
    <t>RICHMOND_2753</t>
  </si>
  <si>
    <t>RICHMOND</t>
  </si>
  <si>
    <t>RILEYS HILL_2472</t>
  </si>
  <si>
    <t>RILEYS HILL</t>
  </si>
  <si>
    <t>RINGWOOD FLAT_2324</t>
  </si>
  <si>
    <t>RINGWOOD FLAT</t>
  </si>
  <si>
    <t>RINGWOOD_2646</t>
  </si>
  <si>
    <t>RINGWOOD</t>
  </si>
  <si>
    <t>RIVERDALE_2474</t>
  </si>
  <si>
    <t>RIVERDALE</t>
  </si>
  <si>
    <t>RIVERLEA_2850</t>
  </si>
  <si>
    <t>RIVERLEA</t>
  </si>
  <si>
    <t>RIVERSIDE_2444</t>
  </si>
  <si>
    <t>RIVERSIDE</t>
  </si>
  <si>
    <t>RIVERSTONE_2765</t>
  </si>
  <si>
    <t>RIVERSTONE</t>
  </si>
  <si>
    <t>RIVERTREE_2372</t>
  </si>
  <si>
    <t>RIVERTREE</t>
  </si>
  <si>
    <t>RIVERVIEW_2066</t>
  </si>
  <si>
    <t>RIVERVIEW</t>
  </si>
  <si>
    <t>RIVERVIEW_2404</t>
  </si>
  <si>
    <t>RIVERWOOD_2210</t>
  </si>
  <si>
    <t>RIVERWOOD</t>
  </si>
  <si>
    <t>RIVERWOOD_2212</t>
  </si>
  <si>
    <t>RIXS CREEK_2330</t>
  </si>
  <si>
    <t>RIXS CREEK</t>
  </si>
  <si>
    <t>ROACH_2705</t>
  </si>
  <si>
    <t>ROACH</t>
  </si>
  <si>
    <t>ROB ROY_2360</t>
  </si>
  <si>
    <t>ROB ROY</t>
  </si>
  <si>
    <t>ROBERTSON_2577</t>
  </si>
  <si>
    <t>ROBERTSON</t>
  </si>
  <si>
    <t>ROBIN HILL_2795</t>
  </si>
  <si>
    <t>ROBIN HILL</t>
  </si>
  <si>
    <t>ROCK FLAT_2630</t>
  </si>
  <si>
    <t>ROCK FLAT</t>
  </si>
  <si>
    <t>ROCK FOREST_2795</t>
  </si>
  <si>
    <t>ROCK FOREST</t>
  </si>
  <si>
    <t>ROCK VALLEY_2480</t>
  </si>
  <si>
    <t>ROCK VALLEY</t>
  </si>
  <si>
    <t>ROCKDALE_2216</t>
  </si>
  <si>
    <t>ROCKDALE</t>
  </si>
  <si>
    <t>ROCKLEY MOUNT_2795</t>
  </si>
  <si>
    <t>ROCKLEY MOUNT</t>
  </si>
  <si>
    <t>ROCKLEY_2795</t>
  </si>
  <si>
    <t>ROCKLEY</t>
  </si>
  <si>
    <t>ROCKS CROSSING_2360</t>
  </si>
  <si>
    <t>ROCKS CROSSING</t>
  </si>
  <si>
    <t>ROCKS CROSSING_2424</t>
  </si>
  <si>
    <t>ROCKTON_2632</t>
  </si>
  <si>
    <t>ROCKTON</t>
  </si>
  <si>
    <t>ROCKY CREEK_2347</t>
  </si>
  <si>
    <t>ROCKY CREEK</t>
  </si>
  <si>
    <t>ROCKY CREEK_2371</t>
  </si>
  <si>
    <t>ROCKY CREEK_2390</t>
  </si>
  <si>
    <t>ROCKY CROSSING_2422</t>
  </si>
  <si>
    <t>ROCKY CROSSING</t>
  </si>
  <si>
    <t>ROCKY DAM_2360</t>
  </si>
  <si>
    <t>ROCKY DAM</t>
  </si>
  <si>
    <t>ROCKY GLEN_2357</t>
  </si>
  <si>
    <t>ROCKY GLEN</t>
  </si>
  <si>
    <t>ROCKY HALL_2550</t>
  </si>
  <si>
    <t>ROCKY HALL</t>
  </si>
  <si>
    <t>ROCKY PLAIN_2628</t>
  </si>
  <si>
    <t>ROCKY PLAIN</t>
  </si>
  <si>
    <t>ROCKY PLAINS_2628</t>
  </si>
  <si>
    <t>ROCKY PLAINS</t>
  </si>
  <si>
    <t>ROCKY POINT_2259</t>
  </si>
  <si>
    <t>ROCKY POINT</t>
  </si>
  <si>
    <t>ROCKY POINT_2823</t>
  </si>
  <si>
    <t>ROCKY PONDS_2585</t>
  </si>
  <si>
    <t>ROCKY PONDS</t>
  </si>
  <si>
    <t>ROCKY RIVER_2358</t>
  </si>
  <si>
    <t>ROCKY RIVER</t>
  </si>
  <si>
    <t>ROCKY RIVER_2372</t>
  </si>
  <si>
    <t>RODD POINT_2046</t>
  </si>
  <si>
    <t>RODD POINT</t>
  </si>
  <si>
    <t>ROLLANDS PLAINS_2441</t>
  </si>
  <si>
    <t>ROLLANDS PLAINS</t>
  </si>
  <si>
    <t>ROOKHURST_2422</t>
  </si>
  <si>
    <t>ROOKHURST</t>
  </si>
  <si>
    <t>ROOKWOOD_2141</t>
  </si>
  <si>
    <t>ROOKWOOD</t>
  </si>
  <si>
    <t>ROOTY HILL_2766</t>
  </si>
  <si>
    <t>ROOTY HILL</t>
  </si>
  <si>
    <t>ROPERS ROAD_2395</t>
  </si>
  <si>
    <t>ROPERS ROAD</t>
  </si>
  <si>
    <t>ROPES CROSSING_2760</t>
  </si>
  <si>
    <t>ROPES CROSSING</t>
  </si>
  <si>
    <t>ROSE BAY_2029</t>
  </si>
  <si>
    <t>ROSE BAY</t>
  </si>
  <si>
    <t>ROSE VALLEY_2533</t>
  </si>
  <si>
    <t>ROSE VALLEY</t>
  </si>
  <si>
    <t>ROSE VALLEY_2534</t>
  </si>
  <si>
    <t>ROSE VALLEY_2630</t>
  </si>
  <si>
    <t>ROSEBANK_2480</t>
  </si>
  <si>
    <t>ROSEBANK</t>
  </si>
  <si>
    <t>ROSEBERG_2793</t>
  </si>
  <si>
    <t>ROSEBERG</t>
  </si>
  <si>
    <t>ROSEBERRY CREEK_2474</t>
  </si>
  <si>
    <t>ROSEBERRY CREEK</t>
  </si>
  <si>
    <t>ROSEBERRY_2474</t>
  </si>
  <si>
    <t>ROSEBERRY</t>
  </si>
  <si>
    <t>ROSEBERY_2018</t>
  </si>
  <si>
    <t>ROSEBERY</t>
  </si>
  <si>
    <t>ROSEBROOK_2320</t>
  </si>
  <si>
    <t>ROSEBROOK</t>
  </si>
  <si>
    <t>ROSEDALE NORTH_2536</t>
  </si>
  <si>
    <t>ROSEDALE NORTH</t>
  </si>
  <si>
    <t>ROSEDALE_2536</t>
  </si>
  <si>
    <t>ROSEDALE</t>
  </si>
  <si>
    <t>ROSEHILL_2142</t>
  </si>
  <si>
    <t>ROSEHILL</t>
  </si>
  <si>
    <t>ROSELANDS_2196</t>
  </si>
  <si>
    <t>ROSELANDS</t>
  </si>
  <si>
    <t>ROSEMEADOW_2560</t>
  </si>
  <si>
    <t>ROSEMEADOW</t>
  </si>
  <si>
    <t>ROSEMEATH_2632</t>
  </si>
  <si>
    <t>ROSEMEATH</t>
  </si>
  <si>
    <t>ROSEVILLE CHASE_2069</t>
  </si>
  <si>
    <t>ROSEVILLE CHASE</t>
  </si>
  <si>
    <t>ROSEVILLE_2069</t>
  </si>
  <si>
    <t>ROSEVILLE</t>
  </si>
  <si>
    <t>ROSEWOOD_2446</t>
  </si>
  <si>
    <t>ROSEWOOD</t>
  </si>
  <si>
    <t>ROSEWOOD_2652</t>
  </si>
  <si>
    <t>ROSLYN_2580</t>
  </si>
  <si>
    <t>ROSLYN</t>
  </si>
  <si>
    <t>ROSS CORNER_2879</t>
  </si>
  <si>
    <t>ROSS CORNER</t>
  </si>
  <si>
    <t>ROSS CROSSING_2844</t>
  </si>
  <si>
    <t>ROSS CROSSING</t>
  </si>
  <si>
    <t>ROSSGLEN_2439</t>
  </si>
  <si>
    <t>ROSSGLEN</t>
  </si>
  <si>
    <t>ROSSGOLE_2336</t>
  </si>
  <si>
    <t>ROSSGOLE</t>
  </si>
  <si>
    <t>ROSSI_2621</t>
  </si>
  <si>
    <t>ROSSI</t>
  </si>
  <si>
    <t>ROSSMORE_2557</t>
  </si>
  <si>
    <t>ROSSMORE</t>
  </si>
  <si>
    <t>ROTHBURY_2320</t>
  </si>
  <si>
    <t>ROTHBURY</t>
  </si>
  <si>
    <t>ROTO_2675</t>
  </si>
  <si>
    <t>ROTO</t>
  </si>
  <si>
    <t>ROUCHEL BROOK_2336</t>
  </si>
  <si>
    <t>ROUCHEL BROOK</t>
  </si>
  <si>
    <t>ROUCHEL_2336</t>
  </si>
  <si>
    <t>ROUCHEL</t>
  </si>
  <si>
    <t>ROUGHIT_2330</t>
  </si>
  <si>
    <t>ROUGHIT</t>
  </si>
  <si>
    <t>ROUND CORNER_2158</t>
  </si>
  <si>
    <t>ROUND CORNER</t>
  </si>
  <si>
    <t>ROUND FLAT_2575</t>
  </si>
  <si>
    <t>ROUND FLAT</t>
  </si>
  <si>
    <t>ROUND MOUNTAIN_2484</t>
  </si>
  <si>
    <t>ROUND MOUNTAIN</t>
  </si>
  <si>
    <t>ROUND SWAMP_2846</t>
  </si>
  <si>
    <t>ROUND SWAMP</t>
  </si>
  <si>
    <t>ROUND WATER HOLE_2795</t>
  </si>
  <si>
    <t>ROUND WATER HOLE</t>
  </si>
  <si>
    <t>ROUS MILL_2477</t>
  </si>
  <si>
    <t>ROUS MILL</t>
  </si>
  <si>
    <t>ROUS_2477</t>
  </si>
  <si>
    <t>ROUS</t>
  </si>
  <si>
    <t>ROUSE HILL_2155</t>
  </si>
  <si>
    <t>ROUSE HILL</t>
  </si>
  <si>
    <t>ROWAN_2650</t>
  </si>
  <si>
    <t>ROWAN</t>
  </si>
  <si>
    <t>ROWAN_2652</t>
  </si>
  <si>
    <t>ROWENA_2387</t>
  </si>
  <si>
    <t>ROWENA</t>
  </si>
  <si>
    <t>ROWENA_2833</t>
  </si>
  <si>
    <t>ROWLANDS CREEK_2484</t>
  </si>
  <si>
    <t>ROWLANDS CREEK</t>
  </si>
  <si>
    <t>ROYAL NATIONAL PARK_0</t>
  </si>
  <si>
    <t>ROYAL NATIONAL PARK</t>
  </si>
  <si>
    <t>ROYAL NATIONAL PARK_2233</t>
  </si>
  <si>
    <t>ROYALLA_2620</t>
  </si>
  <si>
    <t>ROYALLA</t>
  </si>
  <si>
    <t>ROYALLA_2900</t>
  </si>
  <si>
    <t>ROZELLE_2039</t>
  </si>
  <si>
    <t>ROZELLE</t>
  </si>
  <si>
    <t>RUBY CREEK_4380</t>
  </si>
  <si>
    <t>RUBY CREEK</t>
  </si>
  <si>
    <t>RUFUS RIVER_2648</t>
  </si>
  <si>
    <t>RUFUS RIVER</t>
  </si>
  <si>
    <t>RUFUS_2648</t>
  </si>
  <si>
    <t>RUFUS</t>
  </si>
  <si>
    <t>RUGBY_2583</t>
  </si>
  <si>
    <t>RUGBY</t>
  </si>
  <si>
    <t>RUGBY_2586</t>
  </si>
  <si>
    <t>RUKENVALE_2474</t>
  </si>
  <si>
    <t>RUKENVALE</t>
  </si>
  <si>
    <t>RULES POINT_2720</t>
  </si>
  <si>
    <t>RULES POINT</t>
  </si>
  <si>
    <t>RUNNING STREAM_2850</t>
  </si>
  <si>
    <t>RUNNING STREAM</t>
  </si>
  <si>
    <t>RUNNYFORD_2536</t>
  </si>
  <si>
    <t>RUNNYFORD</t>
  </si>
  <si>
    <t>RUN-O-WATERS_2580</t>
  </si>
  <si>
    <t>RUN-O-WATERS</t>
  </si>
  <si>
    <t>RUSE_2560</t>
  </si>
  <si>
    <t>RUSE</t>
  </si>
  <si>
    <t>RUSHCUTTERS BAY_2011</t>
  </si>
  <si>
    <t>RUSHCUTTERS BAY</t>
  </si>
  <si>
    <t>RUSHES CREEK_2346</t>
  </si>
  <si>
    <t>RUSHES CREEK</t>
  </si>
  <si>
    <t>RUSHFORTH_2460</t>
  </si>
  <si>
    <t>RUSHFORTH</t>
  </si>
  <si>
    <t>RUSSELL LEA_2046</t>
  </si>
  <si>
    <t>RUSSELL LEA</t>
  </si>
  <si>
    <t>RUSSELL VALE_2517</t>
  </si>
  <si>
    <t>RUSSELL VALE</t>
  </si>
  <si>
    <t>RUTHERFORD_2320</t>
  </si>
  <si>
    <t>RUTHERFORD</t>
  </si>
  <si>
    <t>RUTHVEN_2480</t>
  </si>
  <si>
    <t>RUTHVEN</t>
  </si>
  <si>
    <t>RYAH BOX FLAT_2715</t>
  </si>
  <si>
    <t>RYAH BOX FLAT</t>
  </si>
  <si>
    <t>RYAN_2658</t>
  </si>
  <si>
    <t>RYAN</t>
  </si>
  <si>
    <t>RYDAL_2790</t>
  </si>
  <si>
    <t>RYDAL</t>
  </si>
  <si>
    <t>RYDALMERE_2116</t>
  </si>
  <si>
    <t>RYDALMERE</t>
  </si>
  <si>
    <t>RYDE_2112</t>
  </si>
  <si>
    <t>RYDE</t>
  </si>
  <si>
    <t>RYDE_2113</t>
  </si>
  <si>
    <t>RYE PARK_2581</t>
  </si>
  <si>
    <t>RYE PARK</t>
  </si>
  <si>
    <t>RYE PARK_2586</t>
  </si>
  <si>
    <t>RYHOPE_2283</t>
  </si>
  <si>
    <t>RYHOPE</t>
  </si>
  <si>
    <t>RYLSTONE_2849</t>
  </si>
  <si>
    <t>RYLSTONE</t>
  </si>
  <si>
    <t>SACKVILLE NORTH_2756</t>
  </si>
  <si>
    <t>SACKVILLE NORTH</t>
  </si>
  <si>
    <t>SACKVILLE_2756</t>
  </si>
  <si>
    <t>SACKVILLE</t>
  </si>
  <si>
    <t>SADDLE CAMP_2360</t>
  </si>
  <si>
    <t>SADDLE CAMP</t>
  </si>
  <si>
    <t>SADDLEBACK MOUNTAIN_2533</t>
  </si>
  <si>
    <t>SADDLEBACK MOUNTAIN</t>
  </si>
  <si>
    <t>SADLEIR_2168</t>
  </si>
  <si>
    <t>SADLEIR</t>
  </si>
  <si>
    <t>SADLERS FLAT_2404</t>
  </si>
  <si>
    <t>SADLERS FLAT</t>
  </si>
  <si>
    <t>SAFETY BEACH_2456</t>
  </si>
  <si>
    <t>SAFETY BEACH</t>
  </si>
  <si>
    <t>SAILORS FLAT_2355</t>
  </si>
  <si>
    <t>SAILORS FLAT</t>
  </si>
  <si>
    <t>SAINT ALBANS COMMON_2775</t>
  </si>
  <si>
    <t>SAINT ALBANS COMMON</t>
  </si>
  <si>
    <t>SAINT ALBANS_2775</t>
  </si>
  <si>
    <t>SAINT ALBANS</t>
  </si>
  <si>
    <t>SAINT ANTHONYS_2577</t>
  </si>
  <si>
    <t>SAINT ANTHONYS</t>
  </si>
  <si>
    <t>SAINT CLEMENTS_2585</t>
  </si>
  <si>
    <t>SAINT CLEMENTS</t>
  </si>
  <si>
    <t>SAINT GEORGES BASIN_2540</t>
  </si>
  <si>
    <t>SAINT GEORGES BASIN</t>
  </si>
  <si>
    <t>SAINT HELENA_2479</t>
  </si>
  <si>
    <t>SAINT HELENA</t>
  </si>
  <si>
    <t>SAINT PETERS_2321</t>
  </si>
  <si>
    <t>SAINT PETERS</t>
  </si>
  <si>
    <t>SALAMANDER BAY_2317</t>
  </si>
  <si>
    <t>SALAMANDER BAY</t>
  </si>
  <si>
    <t>SALISBURY PLAINS_2358</t>
  </si>
  <si>
    <t>SALISBURY PLAINS</t>
  </si>
  <si>
    <t>SALISBURY_2420</t>
  </si>
  <si>
    <t>SALISBURY</t>
  </si>
  <si>
    <t>SALLYS FLAT_2795</t>
  </si>
  <si>
    <t>SALLYS FLAT</t>
  </si>
  <si>
    <t>SALLYS FLAT_2850</t>
  </si>
  <si>
    <t>SALT ASH_2318</t>
  </si>
  <si>
    <t>SALT ASH</t>
  </si>
  <si>
    <t>SALTWATER_2430</t>
  </si>
  <si>
    <t>SALTWATER</t>
  </si>
  <si>
    <t>SAN ISIDORE_2650</t>
  </si>
  <si>
    <t>SAN ISIDORE</t>
  </si>
  <si>
    <t>SAN REMO_2259</t>
  </si>
  <si>
    <t>SAN REMO</t>
  </si>
  <si>
    <t>SAN REMO_2262</t>
  </si>
  <si>
    <t>SANCROX_2446</t>
  </si>
  <si>
    <t>SANCROX</t>
  </si>
  <si>
    <t>SANCTUARY POINT_2540</t>
  </si>
  <si>
    <t>SANCTUARY POINT</t>
  </si>
  <si>
    <t>SANDBAR_2423</t>
  </si>
  <si>
    <t>SANDBAR</t>
  </si>
  <si>
    <t>SANDBAR_2428</t>
  </si>
  <si>
    <t>SANDGATE_2304</t>
  </si>
  <si>
    <t>SANDGATE</t>
  </si>
  <si>
    <t>SANDIGO_2700</t>
  </si>
  <si>
    <t>SANDIGO</t>
  </si>
  <si>
    <t>SANDILANDS_2469</t>
  </si>
  <si>
    <t>SANDILANDS</t>
  </si>
  <si>
    <t>SANDON_2463</t>
  </si>
  <si>
    <t>SANDON</t>
  </si>
  <si>
    <t>SANDRINGHAM_2219</t>
  </si>
  <si>
    <t>SANDRINGHAM</t>
  </si>
  <si>
    <t>SANDY BEACH_2456</t>
  </si>
  <si>
    <t>SANDY BEACH</t>
  </si>
  <si>
    <t>SANDY CAMP_2877</t>
  </si>
  <si>
    <t>SANDY CAMP</t>
  </si>
  <si>
    <t>SANDY CREEK_2338</t>
  </si>
  <si>
    <t>SANDY CREEK</t>
  </si>
  <si>
    <t>SANDY CREEK_2835</t>
  </si>
  <si>
    <t>SANDY CROSSING_2460</t>
  </si>
  <si>
    <t>SANDY CROSSING</t>
  </si>
  <si>
    <t>SANDY FLAT_2372</t>
  </si>
  <si>
    <t>SANDY FLAT</t>
  </si>
  <si>
    <t>SANDY GULLY_2729</t>
  </si>
  <si>
    <t>SANDY GULLY</t>
  </si>
  <si>
    <t>SANDY HILL_2372</t>
  </si>
  <si>
    <t>SANDY HILL</t>
  </si>
  <si>
    <t>SANDY HOLLOW_2333</t>
  </si>
  <si>
    <t>SANDY HOLLOW</t>
  </si>
  <si>
    <t>SANDY POINT_2172</t>
  </si>
  <si>
    <t>SANDY POINT</t>
  </si>
  <si>
    <t>SANDY POINT_2234</t>
  </si>
  <si>
    <t>SANDY POINT_2580</t>
  </si>
  <si>
    <t>SANGER_2646</t>
  </si>
  <si>
    <t>SANGER</t>
  </si>
  <si>
    <t>SANS SOUCI_2219</t>
  </si>
  <si>
    <t>SANS SOUCI</t>
  </si>
  <si>
    <t>SANSONS FLAT_2318</t>
  </si>
  <si>
    <t>SANSONS FLAT</t>
  </si>
  <si>
    <t>SAPPHIRE BEACH_2450</t>
  </si>
  <si>
    <t>SAPPHIRE BEACH</t>
  </si>
  <si>
    <t>SAPPHIRE_2360</t>
  </si>
  <si>
    <t>SAPPHIRE</t>
  </si>
  <si>
    <t>SARATOGA_2251</t>
  </si>
  <si>
    <t>SARATOGA</t>
  </si>
  <si>
    <t>SAROTAGA_2251</t>
  </si>
  <si>
    <t>SAROTAGA</t>
  </si>
  <si>
    <t>SASSAFRAS_2622</t>
  </si>
  <si>
    <t>SASSAFRAS</t>
  </si>
  <si>
    <t>SATUR_2337</t>
  </si>
  <si>
    <t>SATUR</t>
  </si>
  <si>
    <t>SAUMAREZ PONDS_2350</t>
  </si>
  <si>
    <t>SAUMAREZ PONDS</t>
  </si>
  <si>
    <t>SAUMAREZ_2350</t>
  </si>
  <si>
    <t>SAUMAREZ</t>
  </si>
  <si>
    <t>SAVERNAKE_2646</t>
  </si>
  <si>
    <t>SAVERNAKE</t>
  </si>
  <si>
    <t>SAWPIT CREEK_2474</t>
  </si>
  <si>
    <t>SAWPIT CREEK</t>
  </si>
  <si>
    <t>SAWTELL / TOORMINA_2452</t>
  </si>
  <si>
    <t>SAWTELL / TOORMINA</t>
  </si>
  <si>
    <t>SAWTELL_2452</t>
  </si>
  <si>
    <t>SAWTELL</t>
  </si>
  <si>
    <t>SAWYERS GULLY_2326</t>
  </si>
  <si>
    <t>SAWYERS GULLY</t>
  </si>
  <si>
    <t>SAXA_2820</t>
  </si>
  <si>
    <t>SAXA</t>
  </si>
  <si>
    <t>SAYERS LAKE_2879</t>
  </si>
  <si>
    <t>SAYERS LAKE</t>
  </si>
  <si>
    <t>SCABBY FLAT_2787</t>
  </si>
  <si>
    <t>SCABBY FLAT</t>
  </si>
  <si>
    <t>SCARBOROUGH_2515</t>
  </si>
  <si>
    <t>SCARBOROUGH</t>
  </si>
  <si>
    <t>SCHEYVILLE_2756</t>
  </si>
  <si>
    <t>SCHEYVILLE</t>
  </si>
  <si>
    <t>SCHEYVILLE_2765</t>
  </si>
  <si>
    <t>SCHOFIELDS_2762</t>
  </si>
  <si>
    <t>SCHOFIELDS</t>
  </si>
  <si>
    <t>SCILLANS FLAT_2582</t>
  </si>
  <si>
    <t>SCILLANS FLAT</t>
  </si>
  <si>
    <t>SCONE_2337</t>
  </si>
  <si>
    <t>SCONE</t>
  </si>
  <si>
    <t>SCORESBY_3179</t>
  </si>
  <si>
    <t>SCORESBY</t>
  </si>
  <si>
    <t>SCOTIA_2648</t>
  </si>
  <si>
    <t>SCOTIA</t>
  </si>
  <si>
    <t>SCOTLAND ISLAND_2105</t>
  </si>
  <si>
    <t>SCOTLAND ISLAND</t>
  </si>
  <si>
    <t>SCOTTS CREEK_2338</t>
  </si>
  <si>
    <t>SCOTTS CREEK</t>
  </si>
  <si>
    <t>SCOTTS FLAT_2330</t>
  </si>
  <si>
    <t>SCOTTS FLAT</t>
  </si>
  <si>
    <t>SCOTTS HEAD_2447</t>
  </si>
  <si>
    <t>SCOTTS HEAD</t>
  </si>
  <si>
    <t>SEAFORTH_2092</t>
  </si>
  <si>
    <t>SEAFORTH</t>
  </si>
  <si>
    <t>SEAHAM_2324</t>
  </si>
  <si>
    <t>SEAHAM</t>
  </si>
  <si>
    <t>SEAHAMPTON_2286</t>
  </si>
  <si>
    <t>SEAHAMPTON</t>
  </si>
  <si>
    <t>SEAL ROCKS_2423</t>
  </si>
  <si>
    <t>SEAL ROCKS</t>
  </si>
  <si>
    <t>SEBASTOPOL_2666</t>
  </si>
  <si>
    <t>SEBASTOPOL</t>
  </si>
  <si>
    <t>SECOND MOONBI_2353</t>
  </si>
  <si>
    <t>SECOND MOONBI</t>
  </si>
  <si>
    <t>SECRET BAY_2283</t>
  </si>
  <si>
    <t>SECRET BAY</t>
  </si>
  <si>
    <t>SEDGEFIELD_2330</t>
  </si>
  <si>
    <t>SEDGEFIELD</t>
  </si>
  <si>
    <t>SEELANDS_2460</t>
  </si>
  <si>
    <t>SEELANDS</t>
  </si>
  <si>
    <t>SEFTON_2162</t>
  </si>
  <si>
    <t>SEFTON</t>
  </si>
  <si>
    <t>SEGENHOE_2337</t>
  </si>
  <si>
    <t>SEGENHOE</t>
  </si>
  <si>
    <t>SEVEN HILLS_2147</t>
  </si>
  <si>
    <t>SEVEN HILLS</t>
  </si>
  <si>
    <t>SEVEN OAKS_2440</t>
  </si>
  <si>
    <t>SEVEN OAKS</t>
  </si>
  <si>
    <t>SEXTONVILLE_2470</t>
  </si>
  <si>
    <t>SEXTONVILLE</t>
  </si>
  <si>
    <t>SHADFORTH_2800</t>
  </si>
  <si>
    <t>SHADFORTH</t>
  </si>
  <si>
    <t>SHALLOW BAY_2428</t>
  </si>
  <si>
    <t>SHALLOW BAY</t>
  </si>
  <si>
    <t>SHALVEY_2770</t>
  </si>
  <si>
    <t>SHALVEY</t>
  </si>
  <si>
    <t>SHAMROCK HILL_2320</t>
  </si>
  <si>
    <t>SHAMROCK HILL</t>
  </si>
  <si>
    <t>SHANE PARK_2747</t>
  </si>
  <si>
    <t>SHANE PARK</t>
  </si>
  <si>
    <t>SHANES PARK_2747</t>
  </si>
  <si>
    <t>SHANES PARK</t>
  </si>
  <si>
    <t>SHANNON BROOK_2470</t>
  </si>
  <si>
    <t>SHANNON BROOK</t>
  </si>
  <si>
    <t>SHANNON VALE_2370</t>
  </si>
  <si>
    <t>SHANNON VALE</t>
  </si>
  <si>
    <t>SHANNONDALE_2460</t>
  </si>
  <si>
    <t>SHANNONDALE</t>
  </si>
  <si>
    <t>SHANNONS FLAT_2630</t>
  </si>
  <si>
    <t>SHANNONS FLAT</t>
  </si>
  <si>
    <t>SHARK CREEK_2463</t>
  </si>
  <si>
    <t>SHARK CREEK</t>
  </si>
  <si>
    <t>SHARPS CREEK_2729</t>
  </si>
  <si>
    <t>SHARPS CREEK</t>
  </si>
  <si>
    <t>SHEAHAN_2652</t>
  </si>
  <si>
    <t>SHEAHAN</t>
  </si>
  <si>
    <t>SHEEDYS GULLY_2790</t>
  </si>
  <si>
    <t>SHEEDYS GULLY</t>
  </si>
  <si>
    <t>SHELL COVE_2529</t>
  </si>
  <si>
    <t>SHELL COVE</t>
  </si>
  <si>
    <t>SHELLHARBOUR CITY CENTRE_2529</t>
  </si>
  <si>
    <t>SHELLHARBOUR CITY CENTRE</t>
  </si>
  <si>
    <t>SHELLHARBOUR CITY_2529</t>
  </si>
  <si>
    <t>SHELLHARBOUR CITY</t>
  </si>
  <si>
    <t>SHELLHARBOUR_2529</t>
  </si>
  <si>
    <t>SHELLHARBOUR</t>
  </si>
  <si>
    <t>SHELLY BEACH_2261</t>
  </si>
  <si>
    <t>SHELLY BEACH</t>
  </si>
  <si>
    <t>SHEPHERDS_2650</t>
  </si>
  <si>
    <t>SHEPHERDS</t>
  </si>
  <si>
    <t>SHEPHERDSTOWN_2729</t>
  </si>
  <si>
    <t>SHEPHERDSTOWN</t>
  </si>
  <si>
    <t>SHERIDANS CORNER_2650</t>
  </si>
  <si>
    <t>SHERIDANS CORNER</t>
  </si>
  <si>
    <t>SHERWOOD_2440</t>
  </si>
  <si>
    <t>SHERWOOD</t>
  </si>
  <si>
    <t>SHERWOOD_2450</t>
  </si>
  <si>
    <t>SHERWOOD_2474</t>
  </si>
  <si>
    <t>SHIPLEY_2785</t>
  </si>
  <si>
    <t>SHIPLEY</t>
  </si>
  <si>
    <t>SHOAL BAY_2315</t>
  </si>
  <si>
    <t>SHOAL BAY</t>
  </si>
  <si>
    <t>SHOALHAVEN HEADS_2535</t>
  </si>
  <si>
    <t>SHOALHAVEN HEADS</t>
  </si>
  <si>
    <t>SHOOTERS HILL_2787</t>
  </si>
  <si>
    <t>SHOOTERS HILL</t>
  </si>
  <si>
    <t>SHORTLAND_2307</t>
  </si>
  <si>
    <t>SHORTLAND</t>
  </si>
  <si>
    <t>SILENT GROVE_2372</t>
  </si>
  <si>
    <t>SILENT GROVE</t>
  </si>
  <si>
    <t>SILVERDALE_2752</t>
  </si>
  <si>
    <t>SILVERDALE</t>
  </si>
  <si>
    <t>SILVERTON_2880</t>
  </si>
  <si>
    <t>SILVERTON</t>
  </si>
  <si>
    <t>SILVERWATER_2128</t>
  </si>
  <si>
    <t>SILVERWATER</t>
  </si>
  <si>
    <t>SILVERWATER_2264</t>
  </si>
  <si>
    <t>SIMPKINS CREEK_2469</t>
  </si>
  <si>
    <t>SIMPKINS CREEK</t>
  </si>
  <si>
    <t>SINCLAIRS CAMP_2880</t>
  </si>
  <si>
    <t>SINCLAIRS CAMP</t>
  </si>
  <si>
    <t>SINCLAIRS POINT_2324</t>
  </si>
  <si>
    <t>SINCLAIRS POINT</t>
  </si>
  <si>
    <t>SINGLETON HEIGHTS_2330</t>
  </si>
  <si>
    <t>SINGLETON HEIGHTS</t>
  </si>
  <si>
    <t>SINGLETON MILITARY AREA_2331</t>
  </si>
  <si>
    <t>SINGLETON MILITARY AREA</t>
  </si>
  <si>
    <t>SINGLETON_2330</t>
  </si>
  <si>
    <t>SINGLETON</t>
  </si>
  <si>
    <t>SINGLETONS MILL_2082</t>
  </si>
  <si>
    <t>SINGLETONS MILL</t>
  </si>
  <si>
    <t>SINGLETONS MILL_2775</t>
  </si>
  <si>
    <t>SIX MILE SWAMP_2469</t>
  </si>
  <si>
    <t>SIX MILE SWAMP</t>
  </si>
  <si>
    <t>SIXTEEN MILE GUMS_2711</t>
  </si>
  <si>
    <t>SIXTEEN MILE GUMS</t>
  </si>
  <si>
    <t>SKENNARS HEAD_2478</t>
  </si>
  <si>
    <t>SKENNARS HEAD</t>
  </si>
  <si>
    <t>SKILLION FLAT_2440</t>
  </si>
  <si>
    <t>SKILLION FLAT</t>
  </si>
  <si>
    <t>SKINNERS SHOOT_2481</t>
  </si>
  <si>
    <t>SKINNERS SHOOT</t>
  </si>
  <si>
    <t>SLASHERS FLAT_2852</t>
  </si>
  <si>
    <t>SLASHERS FLAT</t>
  </si>
  <si>
    <t>SLEEPY HOLLOW_2483</t>
  </si>
  <si>
    <t>SLEEPY HOLLOW</t>
  </si>
  <si>
    <t>SMEATON GRANGE_2567</t>
  </si>
  <si>
    <t>SMEATON GRANGE</t>
  </si>
  <si>
    <t>SMIGGIN HOLES_2627</t>
  </si>
  <si>
    <t>SMIGGIN HOLES</t>
  </si>
  <si>
    <t>SMITHFIELD WEST_2164</t>
  </si>
  <si>
    <t>SMITHFIELD WEST</t>
  </si>
  <si>
    <t>SMITHFIELD_2164</t>
  </si>
  <si>
    <t>SMITHFIELD</t>
  </si>
  <si>
    <t>SMITHS CREEK_2460</t>
  </si>
  <si>
    <t>SMITHS CREEK</t>
  </si>
  <si>
    <t>SMITHS CREEK_2474</t>
  </si>
  <si>
    <t>SMITHS CREEK_2484</t>
  </si>
  <si>
    <t>SMITHS LAKE_2428</t>
  </si>
  <si>
    <t>SMITHS LAKE</t>
  </si>
  <si>
    <t>SMITHTOWN_2440</t>
  </si>
  <si>
    <t>SMITHTOWN</t>
  </si>
  <si>
    <t>SMOKY CAMP_2820</t>
  </si>
  <si>
    <t>SMOKY CAMP</t>
  </si>
  <si>
    <t>SNAKES PLAIN_2824</t>
  </si>
  <si>
    <t>SNAKES PLAIN</t>
  </si>
  <si>
    <t>SNEAKY PINCH_2311</t>
  </si>
  <si>
    <t>SNEAKY PINCH</t>
  </si>
  <si>
    <t>SNOWBALL_2622</t>
  </si>
  <si>
    <t>SNOWBALL</t>
  </si>
  <si>
    <t>SNOWY PLAIN_2628</t>
  </si>
  <si>
    <t>SNOWY PLAIN</t>
  </si>
  <si>
    <t>SODWALLS_2790</t>
  </si>
  <si>
    <t>SODWALLS</t>
  </si>
  <si>
    <t>SODWALLS_2795</t>
  </si>
  <si>
    <t>SOFALA_2795</t>
  </si>
  <si>
    <t>SOFALA</t>
  </si>
  <si>
    <t>SOLDIERS POINT_2317</t>
  </si>
  <si>
    <t>SOLDIERS POINT</t>
  </si>
  <si>
    <t>SOLOMONS TEMPLE_2823</t>
  </si>
  <si>
    <t>SOLOMONS TEMPLE</t>
  </si>
  <si>
    <t>SOMERSBY_2250</t>
  </si>
  <si>
    <t>SOMERSBY</t>
  </si>
  <si>
    <t>SOMERTON_2340</t>
  </si>
  <si>
    <t>SOMERTON</t>
  </si>
  <si>
    <t>SOUTH ALBURY_2640</t>
  </si>
  <si>
    <t>SOUTH ALBURY</t>
  </si>
  <si>
    <t>SOUTH ARM_2449</t>
  </si>
  <si>
    <t>SOUTH ARM</t>
  </si>
  <si>
    <t>SOUTH ARM_2460</t>
  </si>
  <si>
    <t>SOUTH BALLINA_2478</t>
  </si>
  <si>
    <t>SOUTH BALLINA</t>
  </si>
  <si>
    <t>SOUTH BATHURST_2795</t>
  </si>
  <si>
    <t>SOUTH BATHURST</t>
  </si>
  <si>
    <t>SOUTH BOWENFELS_2790</t>
  </si>
  <si>
    <t>SOUTH BOWENFELS</t>
  </si>
  <si>
    <t>SOUTH BROKEN HILL_2880</t>
  </si>
  <si>
    <t>SOUTH BROKEN HILL</t>
  </si>
  <si>
    <t>SOUTH CANBERRA_2603</t>
  </si>
  <si>
    <t>SOUTH CANBERRA</t>
  </si>
  <si>
    <t>SOUTH CASINO_2470</t>
  </si>
  <si>
    <t>SOUTH CASINO</t>
  </si>
  <si>
    <t>SOUTH COOGEE_2034</t>
  </si>
  <si>
    <t>SOUTH COOGEE</t>
  </si>
  <si>
    <t>SOUTH COOGEE_2035</t>
  </si>
  <si>
    <t>SOUTH DURRAS_2536</t>
  </si>
  <si>
    <t>SOUTH DURRAS</t>
  </si>
  <si>
    <t>SOUTH ERA_2508</t>
  </si>
  <si>
    <t>SOUTH ERA</t>
  </si>
  <si>
    <t>SOUTH GOLDEN BEACH_2483</t>
  </si>
  <si>
    <t>SOUTH GOLDEN BEACH</t>
  </si>
  <si>
    <t>SOUTH GRAFTON_2460</t>
  </si>
  <si>
    <t>SOUTH GRAFTON</t>
  </si>
  <si>
    <t>SOUTH GRANVILLE_2142</t>
  </si>
  <si>
    <t>SOUTH GRANVILLE</t>
  </si>
  <si>
    <t>SOUTH GUNDAGAI_2722</t>
  </si>
  <si>
    <t>SOUTH GUNDAGAI</t>
  </si>
  <si>
    <t>SOUTH GUNDURIMBA_2480</t>
  </si>
  <si>
    <t>SOUTH GUNDURIMBA</t>
  </si>
  <si>
    <t>SOUTH GUYRA_2365</t>
  </si>
  <si>
    <t>SOUTH GUYRA</t>
  </si>
  <si>
    <t>SOUTH HURSTVILLE_2221</t>
  </si>
  <si>
    <t>SOUTH HURSTVILLE</t>
  </si>
  <si>
    <t>SOUTH KEMPSEY_2440</t>
  </si>
  <si>
    <t>SOUTH KEMPSEY</t>
  </si>
  <si>
    <t>SOUTH LISMORE_2480</t>
  </si>
  <si>
    <t>SOUTH LISMORE</t>
  </si>
  <si>
    <t>SOUTH LITTLETON_2790</t>
  </si>
  <si>
    <t>SOUTH LITTLETON</t>
  </si>
  <si>
    <t>SOUTH MAITLAND_2320</t>
  </si>
  <si>
    <t>SOUTH MAITLAND</t>
  </si>
  <si>
    <t>SOUTH MAROOTA_2756</t>
  </si>
  <si>
    <t>SOUTH MAROOTA</t>
  </si>
  <si>
    <t>SOUTH MURWILLUMBAH_2484</t>
  </si>
  <si>
    <t>SOUTH MURWILLUMBAH</t>
  </si>
  <si>
    <t>SOUTH NOWRA_2541</t>
  </si>
  <si>
    <t>SOUTH NOWRA</t>
  </si>
  <si>
    <t>SOUTH PAMBULA_2549</t>
  </si>
  <si>
    <t>SOUTH PAMBULA</t>
  </si>
  <si>
    <t>SOUTH PENRITH_2750</t>
  </si>
  <si>
    <t>SOUTH PENRITH</t>
  </si>
  <si>
    <t>SOUTH SYDNEY_2015</t>
  </si>
  <si>
    <t>SOUTH SYDNEY</t>
  </si>
  <si>
    <t>SOUTH TAMWORTH_2340</t>
  </si>
  <si>
    <t>SOUTH TAMWORTH</t>
  </si>
  <si>
    <t>SOUTH TURRAMURRA_2074</t>
  </si>
  <si>
    <t>SOUTH TURRAMURRA</t>
  </si>
  <si>
    <t>SOUTH TWEED HEADS_2486</t>
  </si>
  <si>
    <t>SOUTH TWEED HEADS</t>
  </si>
  <si>
    <t>SOUTH WAGGA WAGGA_2650</t>
  </si>
  <si>
    <t>SOUTH WAGGA WAGGA</t>
  </si>
  <si>
    <t>SOUTH WAMBO_2330</t>
  </si>
  <si>
    <t>SOUTH WAMBO</t>
  </si>
  <si>
    <t>SOUTH WENTWORTHVILLE_2145</t>
  </si>
  <si>
    <t>SOUTH WENTWORTHVILLE</t>
  </si>
  <si>
    <t>SOUTH WEST ROCKS_2431</t>
  </si>
  <si>
    <t>SOUTH WEST ROCKS</t>
  </si>
  <si>
    <t>SOUTH WEST ROCKS_2440</t>
  </si>
  <si>
    <t>SOUTH WINDSOR_2756</t>
  </si>
  <si>
    <t>SOUTH WINDSOR</t>
  </si>
  <si>
    <t>SOUTH WOLUMLA_2550</t>
  </si>
  <si>
    <t>SOUTH WOLUMLA</t>
  </si>
  <si>
    <t>SOUTHAMPTON_2460</t>
  </si>
  <si>
    <t>SOUTHAMPTON</t>
  </si>
  <si>
    <t>SOUTHGATE_2460</t>
  </si>
  <si>
    <t>SOUTHGATE</t>
  </si>
  <si>
    <t>SOVEREIGN_2745</t>
  </si>
  <si>
    <t>SOVEREIGN</t>
  </si>
  <si>
    <t>SPEERS POINT_2284</t>
  </si>
  <si>
    <t>SPEERS POINT</t>
  </si>
  <si>
    <t>SPEEWA_2735</t>
  </si>
  <si>
    <t>SPEEWA</t>
  </si>
  <si>
    <t>SPENCER_2775</t>
  </si>
  <si>
    <t>SPENCER</t>
  </si>
  <si>
    <t>SPICERS CREEK_2820</t>
  </si>
  <si>
    <t>SPICERS CREEK</t>
  </si>
  <si>
    <t>SPICKETTS CREEK_2454</t>
  </si>
  <si>
    <t>SPICKETTS CREEK</t>
  </si>
  <si>
    <t>SPLITTERS CREEK_2640</t>
  </si>
  <si>
    <t>SPLITTERS CREEK</t>
  </si>
  <si>
    <t>SPRING CREEK_2800</t>
  </si>
  <si>
    <t>SPRING CREEK</t>
  </si>
  <si>
    <t>SPRING FARM_2570</t>
  </si>
  <si>
    <t>SPRING FARM</t>
  </si>
  <si>
    <t>SPRING FLAT_2850</t>
  </si>
  <si>
    <t>SPRING FLAT</t>
  </si>
  <si>
    <t>SPRING GROVE_2470</t>
  </si>
  <si>
    <t>SPRING GROVE</t>
  </si>
  <si>
    <t>SPRING HILL_2500</t>
  </si>
  <si>
    <t>SPRING HILL</t>
  </si>
  <si>
    <t>SPRING HILL_2798</t>
  </si>
  <si>
    <t>SPRING HILL_2800</t>
  </si>
  <si>
    <t>SPRING MOUNTAIN_2360</t>
  </si>
  <si>
    <t>SPRING MOUNTAIN</t>
  </si>
  <si>
    <t>SPRING PLAINS_2388</t>
  </si>
  <si>
    <t>SPRING PLAINS</t>
  </si>
  <si>
    <t>SPRING RIDGE_2343</t>
  </si>
  <si>
    <t>SPRING RIDGE</t>
  </si>
  <si>
    <t>SPRING RIDGE_2852</t>
  </si>
  <si>
    <t>SPRING TERRACE_2798</t>
  </si>
  <si>
    <t>SPRING TERRACE</t>
  </si>
  <si>
    <t>SPRING VALLEY_2580</t>
  </si>
  <si>
    <t>SPRING VALLEY</t>
  </si>
  <si>
    <t>SPRINGDALE HEIGHTS_2641</t>
  </si>
  <si>
    <t>SPRINGDALE HEIGHTS</t>
  </si>
  <si>
    <t>SPRINGDALE_2666</t>
  </si>
  <si>
    <t>SPRINGDALE</t>
  </si>
  <si>
    <t>SPRINGFIELD_2250</t>
  </si>
  <si>
    <t>SPRINGFIELD</t>
  </si>
  <si>
    <t>SPRINGFIELD_2630</t>
  </si>
  <si>
    <t>SPRINGRANGE_2618</t>
  </si>
  <si>
    <t>SPRINGRANGE</t>
  </si>
  <si>
    <t>SPRINGSIDE_2800</t>
  </si>
  <si>
    <t>SPRINGSIDE</t>
  </si>
  <si>
    <t>SPRINGVALE_2627</t>
  </si>
  <si>
    <t>SPRINGVALE</t>
  </si>
  <si>
    <t>SPRINGVALE_2650</t>
  </si>
  <si>
    <t>SPRINGVALE_2790</t>
  </si>
  <si>
    <t>SPRINGWOOD_2777</t>
  </si>
  <si>
    <t>SPRINGWOOD</t>
  </si>
  <si>
    <t>SPUTTERS HOLLOW_2330</t>
  </si>
  <si>
    <t>SPUTTERS HOLLOW</t>
  </si>
  <si>
    <t>SQUARE PLACE_2330</t>
  </si>
  <si>
    <t>SQUARE PLACE</t>
  </si>
  <si>
    <t>ST ALBANS_2775</t>
  </si>
  <si>
    <t>ST ALBANS</t>
  </si>
  <si>
    <t>ST ANDREWS_2566</t>
  </si>
  <si>
    <t>ST ANDREWS</t>
  </si>
  <si>
    <t>ST CLAIR_2330</t>
  </si>
  <si>
    <t>ST CLAIR</t>
  </si>
  <si>
    <t>ST CLAIR_2759</t>
  </si>
  <si>
    <t>ST CLAIRE_2759</t>
  </si>
  <si>
    <t>ST CLAIRE</t>
  </si>
  <si>
    <t>ST FILLANS_2850</t>
  </si>
  <si>
    <t>ST FILLANS</t>
  </si>
  <si>
    <t>ST GEORGE_2622</t>
  </si>
  <si>
    <t>ST GEORGE</t>
  </si>
  <si>
    <t>ST GEORGES BASIN_2540</t>
  </si>
  <si>
    <t>ST GEORGES BASIN</t>
  </si>
  <si>
    <t>ST HELENS PARK_2560</t>
  </si>
  <si>
    <t>ST HELENS PARK</t>
  </si>
  <si>
    <t>ST HUBERTS ISLAND_2257</t>
  </si>
  <si>
    <t>ST HUBERTS ISLAND</t>
  </si>
  <si>
    <t>ST IVES CHASE_2075</t>
  </si>
  <si>
    <t>ST IVES CHASE</t>
  </si>
  <si>
    <t>ST IVES_2075</t>
  </si>
  <si>
    <t>ST IVES</t>
  </si>
  <si>
    <t>ST JOHNS PARK_2176</t>
  </si>
  <si>
    <t>ST JOHNS PARK</t>
  </si>
  <si>
    <t>ST LEONARDS_2065</t>
  </si>
  <si>
    <t>ST LEONARDS</t>
  </si>
  <si>
    <t>ST MARYS_2760</t>
  </si>
  <si>
    <t>ST MARYS</t>
  </si>
  <si>
    <t>ST PETERS_2044</t>
  </si>
  <si>
    <t>ST PETERS</t>
  </si>
  <si>
    <t>STANBOROUGH_2360</t>
  </si>
  <si>
    <t>STANBOROUGH</t>
  </si>
  <si>
    <t>STANBOROUGH_2369</t>
  </si>
  <si>
    <t>STANBRIDGE_2705</t>
  </si>
  <si>
    <t>STANBRIDGE</t>
  </si>
  <si>
    <t>STANFORD MERTHYR_2327</t>
  </si>
  <si>
    <t>STANFORD MERTHYR</t>
  </si>
  <si>
    <t>STANHOPE GARDENS_2768</t>
  </si>
  <si>
    <t>STANHOPE GARDENS</t>
  </si>
  <si>
    <t>STANHOPE_2335</t>
  </si>
  <si>
    <t>STANHOPE</t>
  </si>
  <si>
    <t>STANLEY PARK_2758</t>
  </si>
  <si>
    <t>STANLEY PARK</t>
  </si>
  <si>
    <t>STANMORE_2048</t>
  </si>
  <si>
    <t>STANMORE</t>
  </si>
  <si>
    <t>STANNIFER_2360</t>
  </si>
  <si>
    <t>STANNIFER</t>
  </si>
  <si>
    <t>STANNIFER_2369</t>
  </si>
  <si>
    <t>STANNUM_2371</t>
  </si>
  <si>
    <t>STANNUM</t>
  </si>
  <si>
    <t>STANNUM_2372</t>
  </si>
  <si>
    <t>STANWELL PARK_2508</t>
  </si>
  <si>
    <t>STANWELL PARK</t>
  </si>
  <si>
    <t>STANWELL TOPS_2508</t>
  </si>
  <si>
    <t>STANWELL TOPS</t>
  </si>
  <si>
    <t>STATE MINE GULLY_2790</t>
  </si>
  <si>
    <t>STATE MINE GULLY</t>
  </si>
  <si>
    <t>STEAM PLAINS_2710</t>
  </si>
  <si>
    <t>STEAM PLAINS</t>
  </si>
  <si>
    <t>STEEPLE FLAT_2631</t>
  </si>
  <si>
    <t>STEEPLE FLAT</t>
  </si>
  <si>
    <t>STEPHENS CREEK_2880</t>
  </si>
  <si>
    <t>STEPHENS CREEK</t>
  </si>
  <si>
    <t>STEVYS FOREST_2570</t>
  </si>
  <si>
    <t>STEVYS FOREST</t>
  </si>
  <si>
    <t>STEWARTS BROOK_2337</t>
  </si>
  <si>
    <t>STEWARTS BROOK</t>
  </si>
  <si>
    <t>STEWARTS MOUNT_2795</t>
  </si>
  <si>
    <t>STEWARTS MOUNT</t>
  </si>
  <si>
    <t>STEWARTS RIVER_2443</t>
  </si>
  <si>
    <t>STEWARTS RIVER</t>
  </si>
  <si>
    <t>STOCKINBINGAL_2725</t>
  </si>
  <si>
    <t>STOCKINBINGAL</t>
  </si>
  <si>
    <t>STOCKRINGTON_2322</t>
  </si>
  <si>
    <t>STOCKRINGTON</t>
  </si>
  <si>
    <t>STOCKRINGTON_2323</t>
  </si>
  <si>
    <t>STOCKTON_2295</t>
  </si>
  <si>
    <t>STOCKTON</t>
  </si>
  <si>
    <t>STOCKYARD CREEK_2460</t>
  </si>
  <si>
    <t>STOCKYARD CREEK</t>
  </si>
  <si>
    <t>STOKER_2484</t>
  </si>
  <si>
    <t>STOKER</t>
  </si>
  <si>
    <t>STOKERS SIDING_2484</t>
  </si>
  <si>
    <t>STOKERS SIDING</t>
  </si>
  <si>
    <t>STONEHENGE_2370</t>
  </si>
  <si>
    <t>STONEHENGE</t>
  </si>
  <si>
    <t>STONEQUARRY_2580</t>
  </si>
  <si>
    <t>STONEQUARRY</t>
  </si>
  <si>
    <t>STONY CHUTE_2480</t>
  </si>
  <si>
    <t>STONY CHUTE</t>
  </si>
  <si>
    <t>STONY CREEK_2550</t>
  </si>
  <si>
    <t>STONY CREEK</t>
  </si>
  <si>
    <t>STONY CREEK_2850</t>
  </si>
  <si>
    <t>STONY CROSSING_2734</t>
  </si>
  <si>
    <t>STONY CROSSING</t>
  </si>
  <si>
    <t>STONY PINCH_2849</t>
  </si>
  <si>
    <t>STONY PINCH</t>
  </si>
  <si>
    <t>STONY POINT_2336</t>
  </si>
  <si>
    <t>STONY POINT</t>
  </si>
  <si>
    <t>STOTTS CREEK_2487</t>
  </si>
  <si>
    <t>STOTTS CREEK</t>
  </si>
  <si>
    <t>STRATFORD_2422</t>
  </si>
  <si>
    <t>STRATFORD</t>
  </si>
  <si>
    <t>STRATHAIRD_2580</t>
  </si>
  <si>
    <t>STRATHAIRD</t>
  </si>
  <si>
    <t>STRATHCEDAR_2429</t>
  </si>
  <si>
    <t>STRATHCEDAR</t>
  </si>
  <si>
    <t>STRATHEDEN_2470</t>
  </si>
  <si>
    <t>STRATHEDEN</t>
  </si>
  <si>
    <t>STRATHFIELD NORTH_2137</t>
  </si>
  <si>
    <t>STRATHFIELD NORTH</t>
  </si>
  <si>
    <t>STRATHFIELD SOUTH_2136</t>
  </si>
  <si>
    <t>STRATHFIELD SOUTH</t>
  </si>
  <si>
    <t>STRATHFIELD_2135</t>
  </si>
  <si>
    <t>STRATHFIELD</t>
  </si>
  <si>
    <t>STROMLO_2611</t>
  </si>
  <si>
    <t>STROMLO</t>
  </si>
  <si>
    <t>STROUD HILL_2420</t>
  </si>
  <si>
    <t>STROUD HILL</t>
  </si>
  <si>
    <t>STROUD ROAD_2415</t>
  </si>
  <si>
    <t>STROUD ROAD</t>
  </si>
  <si>
    <t>STROUD_2425</t>
  </si>
  <si>
    <t>STROUD</t>
  </si>
  <si>
    <t>STUART TOWN_2820</t>
  </si>
  <si>
    <t>STUART TOWN</t>
  </si>
  <si>
    <t>STUARTS POINT_2441</t>
  </si>
  <si>
    <t>STUARTS POINT</t>
  </si>
  <si>
    <t>STUBBO_2852</t>
  </si>
  <si>
    <t>STUBBO</t>
  </si>
  <si>
    <t>STUD PARK_2710</t>
  </si>
  <si>
    <t>STUD PARK</t>
  </si>
  <si>
    <t>SUE CITY_2649</t>
  </si>
  <si>
    <t>SUE CITY</t>
  </si>
  <si>
    <t>SUFFOLK PARK_2481</t>
  </si>
  <si>
    <t>SUFFOLK PARK</t>
  </si>
  <si>
    <t>SUGARLOAF_2420</t>
  </si>
  <si>
    <t>SUGARLOAF</t>
  </si>
  <si>
    <t>SULCOR_2345</t>
  </si>
  <si>
    <t>SULCOR</t>
  </si>
  <si>
    <t>SULLIVANS BIGHT_2775</t>
  </si>
  <si>
    <t>SULLIVANS BIGHT</t>
  </si>
  <si>
    <t>SUMMER HILL CREEK_2800</t>
  </si>
  <si>
    <t>SUMMER HILL CREEK</t>
  </si>
  <si>
    <t>SUMMER HILL_2130</t>
  </si>
  <si>
    <t>SUMMER HILL</t>
  </si>
  <si>
    <t>SUMMER HILL_2421</t>
  </si>
  <si>
    <t>SUMMER ISLAND_2440</t>
  </si>
  <si>
    <t>SUMMER ISLAND</t>
  </si>
  <si>
    <t>SUMMERLAND POINT_2259</t>
  </si>
  <si>
    <t>SUMMERLAND POINT</t>
  </si>
  <si>
    <t>SUN VALLEY_2777</t>
  </si>
  <si>
    <t>SUN VALLEY</t>
  </si>
  <si>
    <t>SUNNY CORNER_2795</t>
  </si>
  <si>
    <t>SUNNY CORNER</t>
  </si>
  <si>
    <t>SUNNYSIDE_2372</t>
  </si>
  <si>
    <t>SUNNYSIDE</t>
  </si>
  <si>
    <t>SUNSET STRIP_2879</t>
  </si>
  <si>
    <t>SUNSET STRIP</t>
  </si>
  <si>
    <t>SUNSHINE BAY_2536</t>
  </si>
  <si>
    <t>SUNSHINE BAY</t>
  </si>
  <si>
    <t>SUNSHINE_2264</t>
  </si>
  <si>
    <t>SUNSHINE</t>
  </si>
  <si>
    <t>SUNTOP_2820</t>
  </si>
  <si>
    <t>SUNTOP</t>
  </si>
  <si>
    <t>SURF BEACH_2536</t>
  </si>
  <si>
    <t>SURF BEACH</t>
  </si>
  <si>
    <t>SURFACE HILL_2469</t>
  </si>
  <si>
    <t>SURFACE HILL</t>
  </si>
  <si>
    <t>SURFSIDE_2536</t>
  </si>
  <si>
    <t>SURFSIDE</t>
  </si>
  <si>
    <t>SURRY HILLS_2010</t>
  </si>
  <si>
    <t>SURRY HILLS</t>
  </si>
  <si>
    <t>SUSSEX INLET SOUTH_2540</t>
  </si>
  <si>
    <t>SUSSEX INLET SOUTH</t>
  </si>
  <si>
    <t>SUSSEX INLET_2540</t>
  </si>
  <si>
    <t>SUSSEX INLET</t>
  </si>
  <si>
    <t>SUTHERLAND_2232</t>
  </si>
  <si>
    <t>SUTHERLAND</t>
  </si>
  <si>
    <t>SUTTON FOREST_2577</t>
  </si>
  <si>
    <t>SUTTON FOREST</t>
  </si>
  <si>
    <t>SUTTON_2620</t>
  </si>
  <si>
    <t>SUTTON</t>
  </si>
  <si>
    <t>SWAMP HOLLOW_2400</t>
  </si>
  <si>
    <t>SWAMP HOLLOW</t>
  </si>
  <si>
    <t>SWAN BAY_2318</t>
  </si>
  <si>
    <t>SWAN BAY</t>
  </si>
  <si>
    <t>SWAN BAY_2324</t>
  </si>
  <si>
    <t>SWAN BAY_2471</t>
  </si>
  <si>
    <t>SWAN CREEK_2462</t>
  </si>
  <si>
    <t>SWAN CREEK</t>
  </si>
  <si>
    <t>SWAN VALE_2360</t>
  </si>
  <si>
    <t>SWAN VALE</t>
  </si>
  <si>
    <t>SWAN VALE_2370</t>
  </si>
  <si>
    <t>SWANBROOK_2360</t>
  </si>
  <si>
    <t>SWANBROOK</t>
  </si>
  <si>
    <t>SWANHAVEN_2540</t>
  </si>
  <si>
    <t>SWANHAVEN</t>
  </si>
  <si>
    <t>SWANS CROSSING_2439</t>
  </si>
  <si>
    <t>SWANS CROSSING</t>
  </si>
  <si>
    <t>SWANSEA HEADS_2281</t>
  </si>
  <si>
    <t>SWANSEA HEADS</t>
  </si>
  <si>
    <t>SWANSEA_2281</t>
  </si>
  <si>
    <t>SWANSEA</t>
  </si>
  <si>
    <t>SWEETMANS CREEK_2325</t>
  </si>
  <si>
    <t>SWEETMANS CREEK</t>
  </si>
  <si>
    <t>SWEETWATER_2622</t>
  </si>
  <si>
    <t>SWEETWATER</t>
  </si>
  <si>
    <t>SYDENHAM_2044</t>
  </si>
  <si>
    <t>SYDENHAM</t>
  </si>
  <si>
    <t>SYDNEY CITY_2000</t>
  </si>
  <si>
    <t>SYDNEY CITY</t>
  </si>
  <si>
    <t>SYDNEY OLYMPIC PARK_2127</t>
  </si>
  <si>
    <t>SYDNEY OLYMPIC PARK</t>
  </si>
  <si>
    <t>SYDNEY_2000</t>
  </si>
  <si>
    <t>SYDNEY</t>
  </si>
  <si>
    <t>SYDNEY_2011</t>
  </si>
  <si>
    <t>SYDNEY_2048</t>
  </si>
  <si>
    <t>SYLVANIA WATERS_2224</t>
  </si>
  <si>
    <t>SYLVANIA WATERS</t>
  </si>
  <si>
    <t>SYLVANIA_2224</t>
  </si>
  <si>
    <t>SYLVANIA</t>
  </si>
  <si>
    <t>TABBIL CREEK_2420</t>
  </si>
  <si>
    <t>TABBIL CREEK</t>
  </si>
  <si>
    <t>TABBIMOBLE_2472</t>
  </si>
  <si>
    <t>TABBIMOBLE</t>
  </si>
  <si>
    <t>TABBITA_2652</t>
  </si>
  <si>
    <t>TABBITA</t>
  </si>
  <si>
    <t>TABBITA_2711</t>
  </si>
  <si>
    <t>TABLE TOP_2640</t>
  </si>
  <si>
    <t>TABLE TOP</t>
  </si>
  <si>
    <t>TABRATONG_2831</t>
  </si>
  <si>
    <t>TABRATONG</t>
  </si>
  <si>
    <t>TABULAM_2469</t>
  </si>
  <si>
    <t>TABULAM</t>
  </si>
  <si>
    <t>TABULAM_2470</t>
  </si>
  <si>
    <t>TACOMA SOUTH_2259</t>
  </si>
  <si>
    <t>TACOMA SOUTH</t>
  </si>
  <si>
    <t>TACOMA_2259</t>
  </si>
  <si>
    <t>TACOMA</t>
  </si>
  <si>
    <t>TAHLEE_2324</t>
  </si>
  <si>
    <t>TAHLEE</t>
  </si>
  <si>
    <t>TAHMOOR_2573</t>
  </si>
  <si>
    <t>TAHMOOR</t>
  </si>
  <si>
    <t>TAHPIT_2429</t>
  </si>
  <si>
    <t>TAHPIT</t>
  </si>
  <si>
    <t>TALARM_2447</t>
  </si>
  <si>
    <t>TALARM</t>
  </si>
  <si>
    <t>TALAWANTA_2839</t>
  </si>
  <si>
    <t>TALAWANTA</t>
  </si>
  <si>
    <t>TALBINGO_2720</t>
  </si>
  <si>
    <t>TALBINGO</t>
  </si>
  <si>
    <t>TALEEBAN_2669</t>
  </si>
  <si>
    <t>TALEEBAN</t>
  </si>
  <si>
    <t>TALLAWANG_2852</t>
  </si>
  <si>
    <t>TALLAWANG</t>
  </si>
  <si>
    <t>TALLEBUNG_2877</t>
  </si>
  <si>
    <t>TALLEBUNG</t>
  </si>
  <si>
    <t>TALLIMBA_2669</t>
  </si>
  <si>
    <t>TALLIMBA</t>
  </si>
  <si>
    <t>TALLONG_2579</t>
  </si>
  <si>
    <t>TALLONG</t>
  </si>
  <si>
    <t>TALLOWAL_2540</t>
  </si>
  <si>
    <t>TALLOWAL</t>
  </si>
  <si>
    <t>TALLOWOOD POINT_2454</t>
  </si>
  <si>
    <t>TALLOWOOD POINT</t>
  </si>
  <si>
    <t>TALLOWWOOD RIDGE_2453</t>
  </si>
  <si>
    <t>TALLOWWOOD RIDGE</t>
  </si>
  <si>
    <t>TALLWOOD_2798</t>
  </si>
  <si>
    <t>TALLWOOD</t>
  </si>
  <si>
    <t>TALLWOODS VILLAGE_2430</t>
  </si>
  <si>
    <t>TALLWOODS VILLAGE</t>
  </si>
  <si>
    <t>TALMALMO_2640</t>
  </si>
  <si>
    <t>TALMALMO</t>
  </si>
  <si>
    <t>TALMALMO_2644</t>
  </si>
  <si>
    <t>TALMO_2582</t>
  </si>
  <si>
    <t>TALMO</t>
  </si>
  <si>
    <t>TALOFA_2479</t>
  </si>
  <si>
    <t>TALOFA</t>
  </si>
  <si>
    <t>TALOFA_2481</t>
  </si>
  <si>
    <t>TALOUMBI_2463</t>
  </si>
  <si>
    <t>TALOUMBI</t>
  </si>
  <si>
    <t>TALTINGAN_2880</t>
  </si>
  <si>
    <t>TALTINGAN</t>
  </si>
  <si>
    <t>TALTOWERA_2880</t>
  </si>
  <si>
    <t>TALTOWERA</t>
  </si>
  <si>
    <t>TAMARAMA_2026</t>
  </si>
  <si>
    <t>TAMARAMA</t>
  </si>
  <si>
    <t>TAMARANG_2343</t>
  </si>
  <si>
    <t>TAMARANG</t>
  </si>
  <si>
    <t>TAMBAN_2441</t>
  </si>
  <si>
    <t>TAMBAN</t>
  </si>
  <si>
    <t>TAMBAR SPRINGS_2381</t>
  </si>
  <si>
    <t>TAMBAR SPRINGS</t>
  </si>
  <si>
    <t>TAMBAROORA_2850</t>
  </si>
  <si>
    <t>TAMBAROORA</t>
  </si>
  <si>
    <t>TAMBOOLBA_2650</t>
  </si>
  <si>
    <t>TAMBOOLBA</t>
  </si>
  <si>
    <t>TAMBOY_2423</t>
  </si>
  <si>
    <t>TAMBOY</t>
  </si>
  <si>
    <t>TAMINDA_2340</t>
  </si>
  <si>
    <t>TAMINDA</t>
  </si>
  <si>
    <t>TAMWORTH SOUTH_2340</t>
  </si>
  <si>
    <t>TAMWORTH SOUTH</t>
  </si>
  <si>
    <t>TAMWORTH_2340</t>
  </si>
  <si>
    <t>TAMWORTH</t>
  </si>
  <si>
    <t>TANGLEWOOD_2488</t>
  </si>
  <si>
    <t>TANGLEWOOD</t>
  </si>
  <si>
    <t>TANGMANGAROO_2582</t>
  </si>
  <si>
    <t>TANGMANGAROO</t>
  </si>
  <si>
    <t>TANILBA BAY_2319</t>
  </si>
  <si>
    <t>TANILBA BAY</t>
  </si>
  <si>
    <t>TANJA_2550</t>
  </si>
  <si>
    <t>TANJA</t>
  </si>
  <si>
    <t>TANNABAR_2357</t>
  </si>
  <si>
    <t>TANNABAR</t>
  </si>
  <si>
    <t>TANNAS MOUNT_2795</t>
  </si>
  <si>
    <t>TANNAS MOUNT</t>
  </si>
  <si>
    <t>TANNERS SPRING_2830</t>
  </si>
  <si>
    <t>TANNERS SPRING</t>
  </si>
  <si>
    <t>TANTANGARA_2629</t>
  </si>
  <si>
    <t>TANTANGARA</t>
  </si>
  <si>
    <t>TANTAWANGALO_2550</t>
  </si>
  <si>
    <t>TANTAWANGALO</t>
  </si>
  <si>
    <t>TANTONAN_2731</t>
  </si>
  <si>
    <t>TANTONAN</t>
  </si>
  <si>
    <t>TAPITALLEE_2540</t>
  </si>
  <si>
    <t>TAPITALLEE</t>
  </si>
  <si>
    <t>TAPITALLIE_2540</t>
  </si>
  <si>
    <t>TAPITALLIE</t>
  </si>
  <si>
    <t>TARA_2665</t>
  </si>
  <si>
    <t>TARA</t>
  </si>
  <si>
    <t>TARADALE_2653</t>
  </si>
  <si>
    <t>TARADALE</t>
  </si>
  <si>
    <t>TARAGO_2580</t>
  </si>
  <si>
    <t>TARAGO</t>
  </si>
  <si>
    <t>TARALGA_2580</t>
  </si>
  <si>
    <t>TARALGA</t>
  </si>
  <si>
    <t>TARANA QUARRY_2795</t>
  </si>
  <si>
    <t>TARANA QUARRY</t>
  </si>
  <si>
    <t>TARANA_2787</t>
  </si>
  <si>
    <t>TARANA</t>
  </si>
  <si>
    <t>TARBAN_2372</t>
  </si>
  <si>
    <t>TARBAN</t>
  </si>
  <si>
    <t>TARBUCK BAY_2428</t>
  </si>
  <si>
    <t>TARBUCK BAY</t>
  </si>
  <si>
    <t>TARCUTTA_2652</t>
  </si>
  <si>
    <t>TARCUTTA</t>
  </si>
  <si>
    <t>TAREE ESTATE_2430</t>
  </si>
  <si>
    <t>TAREE ESTATE</t>
  </si>
  <si>
    <t>TAREE SOUTH_2430</t>
  </si>
  <si>
    <t>TAREE SOUTH</t>
  </si>
  <si>
    <t>TAREE_2430</t>
  </si>
  <si>
    <t>TAREE</t>
  </si>
  <si>
    <t>TAREN POINT_2229</t>
  </si>
  <si>
    <t>TAREN POINT</t>
  </si>
  <si>
    <t>TARLO_2580</t>
  </si>
  <si>
    <t>TARLO</t>
  </si>
  <si>
    <t>TARRABANDRA_2722</t>
  </si>
  <si>
    <t>TARRABANDRA</t>
  </si>
  <si>
    <t>TARRAGANDA_2550</t>
  </si>
  <si>
    <t>TARRAGANDA</t>
  </si>
  <si>
    <t>TARRAWANNA_2518</t>
  </si>
  <si>
    <t>TARRAWANNA</t>
  </si>
  <si>
    <t>TARRIARO_2390</t>
  </si>
  <si>
    <t>TARRIARO</t>
  </si>
  <si>
    <t>TARRO_2322</t>
  </si>
  <si>
    <t>TARRO</t>
  </si>
  <si>
    <t>TASCOTT_2250</t>
  </si>
  <si>
    <t>TASCOTT</t>
  </si>
  <si>
    <t>TATHAM_2471</t>
  </si>
  <si>
    <t>TATHAM</t>
  </si>
  <si>
    <t>TATHRA_2550</t>
  </si>
  <si>
    <t>TATHRA</t>
  </si>
  <si>
    <t>TATTERSALS_2324</t>
  </si>
  <si>
    <t>TATTERSALS</t>
  </si>
  <si>
    <t>TATTON_2650</t>
  </si>
  <si>
    <t>TATTON</t>
  </si>
  <si>
    <t>TAYLOR_2912</t>
  </si>
  <si>
    <t>TAYLOR</t>
  </si>
  <si>
    <t>TAYLORS ARM_2447</t>
  </si>
  <si>
    <t>TAYLORS ARM</t>
  </si>
  <si>
    <t>TAYLORS BEACH_2316</t>
  </si>
  <si>
    <t>TAYLORS BEACH</t>
  </si>
  <si>
    <t>TAYLORS FLAT_2586</t>
  </si>
  <si>
    <t>TAYLORS FLAT</t>
  </si>
  <si>
    <t>TEA GARDENS_2324</t>
  </si>
  <si>
    <t>TEA GARDENS</t>
  </si>
  <si>
    <t>TEATREE FLAT_2849</t>
  </si>
  <si>
    <t>TEATREE FLAT</t>
  </si>
  <si>
    <t>TELARAH_2320</t>
  </si>
  <si>
    <t>TELARAH</t>
  </si>
  <si>
    <t>TELEGHERRY_2425</t>
  </si>
  <si>
    <t>TELEGHERRY</t>
  </si>
  <si>
    <t>TELEGRAPH POINT_2441</t>
  </si>
  <si>
    <t>TELEGRAPH POINT</t>
  </si>
  <si>
    <t>TELEPHONE GATE_2880</t>
  </si>
  <si>
    <t>TELEPHONE GATE</t>
  </si>
  <si>
    <t>TELLARAGA_2400</t>
  </si>
  <si>
    <t>TELLARAGA</t>
  </si>
  <si>
    <t>TELOPEA_2117</t>
  </si>
  <si>
    <t>TELOPEA</t>
  </si>
  <si>
    <t>TEMAGOG_2440</t>
  </si>
  <si>
    <t>TEMAGOG</t>
  </si>
  <si>
    <t>TEMORA_2666</t>
  </si>
  <si>
    <t>TEMORA</t>
  </si>
  <si>
    <t>TEMPE_2044</t>
  </si>
  <si>
    <t>TEMPE</t>
  </si>
  <si>
    <t>TEN MILE HOLLOW_2250</t>
  </si>
  <si>
    <t>TEN MILE HOLLOW</t>
  </si>
  <si>
    <t>TENAMBIT_2323</t>
  </si>
  <si>
    <t>TENAMBIT</t>
  </si>
  <si>
    <t>TENANDRA_2824</t>
  </si>
  <si>
    <t>TENANDRA</t>
  </si>
  <si>
    <t>TENNYSON POINT_2111</t>
  </si>
  <si>
    <t>TENNYSON POINT</t>
  </si>
  <si>
    <t>TENNYSON_2754</t>
  </si>
  <si>
    <t>TENNYSON</t>
  </si>
  <si>
    <t>TENT HILL_2370</t>
  </si>
  <si>
    <t>TENT HILL</t>
  </si>
  <si>
    <t>TENTERDEN_2365</t>
  </si>
  <si>
    <t>TENTERDEN</t>
  </si>
  <si>
    <t>TENTERDEN_2369</t>
  </si>
  <si>
    <t>TENTERFIELD_2372</t>
  </si>
  <si>
    <t>TENTERFIELD</t>
  </si>
  <si>
    <t>TERALBA_2284</t>
  </si>
  <si>
    <t>TERALBA</t>
  </si>
  <si>
    <t>TERANIA CREEK_2480</t>
  </si>
  <si>
    <t>TERANIA CREEK</t>
  </si>
  <si>
    <t>TERARA_2540</t>
  </si>
  <si>
    <t>TERARA</t>
  </si>
  <si>
    <t>TERIDGERIE_2829</t>
  </si>
  <si>
    <t>TERIDGERIE</t>
  </si>
  <si>
    <t>TERLINGS CAMP_2400</t>
  </si>
  <si>
    <t>TERLINGS CAMP</t>
  </si>
  <si>
    <t>TERMEIL_2539</t>
  </si>
  <si>
    <t>TERMEIL</t>
  </si>
  <si>
    <t>TEROWIE_2874</t>
  </si>
  <si>
    <t>TEROWIE</t>
  </si>
  <si>
    <t>TERRABELLA_2818</t>
  </si>
  <si>
    <t>TERRABELLA</t>
  </si>
  <si>
    <t>TERRABELLA_2830</t>
  </si>
  <si>
    <t>TERRACE CREEK_2474</t>
  </si>
  <si>
    <t>TERRACE CREEK</t>
  </si>
  <si>
    <t>TERRAGON_2484</t>
  </si>
  <si>
    <t>TERRAGON</t>
  </si>
  <si>
    <t>TERRAGONG_2329</t>
  </si>
  <si>
    <t>TERRAGONG</t>
  </si>
  <si>
    <t>TERRAMUNGAMINE_2830</t>
  </si>
  <si>
    <t>TERRAMUNGAMINE</t>
  </si>
  <si>
    <t>TERRANORA_2486</t>
  </si>
  <si>
    <t>TERRANORA</t>
  </si>
  <si>
    <t>TERREEL_2422</t>
  </si>
  <si>
    <t>TERREEL</t>
  </si>
  <si>
    <t>TERREY HILLS_2084</t>
  </si>
  <si>
    <t>TERREY HILLS</t>
  </si>
  <si>
    <t>TERRIGAL_2260</t>
  </si>
  <si>
    <t>TERRIGAL</t>
  </si>
  <si>
    <t>TERRILLE ISLAND_2400</t>
  </si>
  <si>
    <t>TERRILLE ISLAND</t>
  </si>
  <si>
    <t>TERRY HIE HIE_2399</t>
  </si>
  <si>
    <t>TERRY HIE HIE</t>
  </si>
  <si>
    <t>TERRY HIE HIE_2400</t>
  </si>
  <si>
    <t>TEVEN_2478</t>
  </si>
  <si>
    <t>TEVEN</t>
  </si>
  <si>
    <t>TEWINGA_2449</t>
  </si>
  <si>
    <t>TEWINGA</t>
  </si>
  <si>
    <t>TEXAS_4385</t>
  </si>
  <si>
    <t>TEXAS</t>
  </si>
  <si>
    <t>THACKARINGA LOOP_2880</t>
  </si>
  <si>
    <t>THACKARINGA LOOP</t>
  </si>
  <si>
    <t>THALGARRAH_2350</t>
  </si>
  <si>
    <t>THALGARRAH</t>
  </si>
  <si>
    <t>THARBOGANG_2680</t>
  </si>
  <si>
    <t>THARBOGANG</t>
  </si>
  <si>
    <t>THE ANGLE_2620</t>
  </si>
  <si>
    <t>THE ANGLE</t>
  </si>
  <si>
    <t>THE BASIN_2108</t>
  </si>
  <si>
    <t>THE BASIN</t>
  </si>
  <si>
    <t>THE BASIN_2365</t>
  </si>
  <si>
    <t>THE BIGHT_2429</t>
  </si>
  <si>
    <t>THE BIGHT</t>
  </si>
  <si>
    <t>THE BRANCH_2423</t>
  </si>
  <si>
    <t>THE BRANCH</t>
  </si>
  <si>
    <t>THE BRANCH_2425</t>
  </si>
  <si>
    <t>THE BROTHERS_2630</t>
  </si>
  <si>
    <t>THE BROTHERS</t>
  </si>
  <si>
    <t>THE CAPE_2474</t>
  </si>
  <si>
    <t>THE CAPE</t>
  </si>
  <si>
    <t>THE CHANNON_2480</t>
  </si>
  <si>
    <t>THE CHANNON</t>
  </si>
  <si>
    <t>THE CROSS ROADS_2170</t>
  </si>
  <si>
    <t>THE CROSS ROADS</t>
  </si>
  <si>
    <t>THE DEVILS WILDERNESS_2758</t>
  </si>
  <si>
    <t>THE DEVILS WILDERNESS</t>
  </si>
  <si>
    <t>THE DROP_3644</t>
  </si>
  <si>
    <t>THE DROP</t>
  </si>
  <si>
    <t>THE DUNGEONS_2870</t>
  </si>
  <si>
    <t>THE DUNGEONS</t>
  </si>
  <si>
    <t>THE ENTRANCE NORTH_2261</t>
  </si>
  <si>
    <t>THE ENTRANCE NORTH</t>
  </si>
  <si>
    <t>THE ENTRANCE_2261</t>
  </si>
  <si>
    <t>THE ENTRANCE</t>
  </si>
  <si>
    <t>THE FOUR CORNERS_2658</t>
  </si>
  <si>
    <t>THE FOUR CORNERS</t>
  </si>
  <si>
    <t>THE FOUR CORNERS_2879</t>
  </si>
  <si>
    <t>THE FOUR MILE_2630</t>
  </si>
  <si>
    <t>THE FOUR MILE</t>
  </si>
  <si>
    <t>THE FRESHWATER_2466</t>
  </si>
  <si>
    <t>THE FRESHWATER</t>
  </si>
  <si>
    <t>THE GAP_2472</t>
  </si>
  <si>
    <t>THE GAP</t>
  </si>
  <si>
    <t>THE GAP_2650</t>
  </si>
  <si>
    <t>THE GARDENS_2388</t>
  </si>
  <si>
    <t>THE GARDENS</t>
  </si>
  <si>
    <t>THE GLEN_2476</t>
  </si>
  <si>
    <t>THE GLEN</t>
  </si>
  <si>
    <t>THE GLEN_2653</t>
  </si>
  <si>
    <t>THE GULF_2365</t>
  </si>
  <si>
    <t>THE GULF</t>
  </si>
  <si>
    <t>THE HATCH_2444</t>
  </si>
  <si>
    <t>THE HATCH</t>
  </si>
  <si>
    <t>THE HILL_2300</t>
  </si>
  <si>
    <t>THE HILL</t>
  </si>
  <si>
    <t>THE HOLES_2330</t>
  </si>
  <si>
    <t>THE HOLES</t>
  </si>
  <si>
    <t>THE IRONBARKS_2787</t>
  </si>
  <si>
    <t>THE IRONBARKS</t>
  </si>
  <si>
    <t>THE JUNCTION_2291</t>
  </si>
  <si>
    <t>THE JUNCTION</t>
  </si>
  <si>
    <t>THE LAGOON_2795</t>
  </si>
  <si>
    <t>THE LAGOON</t>
  </si>
  <si>
    <t>THE LETTER A_2250</t>
  </si>
  <si>
    <t>THE LETTER A</t>
  </si>
  <si>
    <t>THE LITTLE GAP_2337</t>
  </si>
  <si>
    <t>THE LITTLE GAP</t>
  </si>
  <si>
    <t>THE LONG OAKS_2400</t>
  </si>
  <si>
    <t>THE LONG OAKS</t>
  </si>
  <si>
    <t>THE MARRA_2831</t>
  </si>
  <si>
    <t>THE MARRA</t>
  </si>
  <si>
    <t>THE MEADOWS_2627</t>
  </si>
  <si>
    <t>THE MEADOWS</t>
  </si>
  <si>
    <t>THE MEADOWS_2787</t>
  </si>
  <si>
    <t>THE NINE MILE_2642</t>
  </si>
  <si>
    <t>THE NINE MILE</t>
  </si>
  <si>
    <t>THE OAKS_2570</t>
  </si>
  <si>
    <t>THE OAKS</t>
  </si>
  <si>
    <t>THE OVENS_2849</t>
  </si>
  <si>
    <t>THE OVENS</t>
  </si>
  <si>
    <t>THE PILLIGA_2388</t>
  </si>
  <si>
    <t>THE PILLIGA</t>
  </si>
  <si>
    <t>THE PINNACLES_2460</t>
  </si>
  <si>
    <t>THE PINNACLES</t>
  </si>
  <si>
    <t>THE POCKET_2483</t>
  </si>
  <si>
    <t>THE POCKET</t>
  </si>
  <si>
    <t>THE PONDS_2769</t>
  </si>
  <si>
    <t>THE PONDS</t>
  </si>
  <si>
    <t>THE PONDS_2850</t>
  </si>
  <si>
    <t>THE QUIET CORNER_2824</t>
  </si>
  <si>
    <t>THE QUIET CORNER</t>
  </si>
  <si>
    <t>THE RACECOURSE_2574</t>
  </si>
  <si>
    <t>THE RACECOURSE</t>
  </si>
  <si>
    <t>THE RIDGEWAY_2620</t>
  </si>
  <si>
    <t>THE RIDGEWAY</t>
  </si>
  <si>
    <t>THE RISK_2474</t>
  </si>
  <si>
    <t>THE RISK</t>
  </si>
  <si>
    <t>THE ROCK_2400</t>
  </si>
  <si>
    <t>THE ROCK</t>
  </si>
  <si>
    <t>THE ROCK_2655</t>
  </si>
  <si>
    <t>THE ROCKS_2000</t>
  </si>
  <si>
    <t>THE ROCKS</t>
  </si>
  <si>
    <t>THE ROCKS_2795</t>
  </si>
  <si>
    <t>THE ROUND HOLE_2795</t>
  </si>
  <si>
    <t>THE ROUND HOLE</t>
  </si>
  <si>
    <t>THE SANDON_2463</t>
  </si>
  <si>
    <t>THE SANDON</t>
  </si>
  <si>
    <t>THE SHADES_2866</t>
  </si>
  <si>
    <t>THE SHADES</t>
  </si>
  <si>
    <t>THE SLOPES_2754</t>
  </si>
  <si>
    <t>THE SLOPES</t>
  </si>
  <si>
    <t>THE STABLES_2583</t>
  </si>
  <si>
    <t>THE STABLES</t>
  </si>
  <si>
    <t>THE TERRACE_2756</t>
  </si>
  <si>
    <t>THE TERRACE</t>
  </si>
  <si>
    <t>THE TROFFS_2875</t>
  </si>
  <si>
    <t>THE TROFFS</t>
  </si>
  <si>
    <t>THE UNIVERSITY OF SYDNEY_2006</t>
  </si>
  <si>
    <t>THE UNIVERSITY OF SYDNEY</t>
  </si>
  <si>
    <t>THE VALE_2756</t>
  </si>
  <si>
    <t>THE VALE</t>
  </si>
  <si>
    <t>THE VEE_2836</t>
  </si>
  <si>
    <t>THE VEE</t>
  </si>
  <si>
    <t>THE VILLAGE_2795</t>
  </si>
  <si>
    <t>THE VILLAGE</t>
  </si>
  <si>
    <t>THE WHITEMAN_2460</t>
  </si>
  <si>
    <t>THE WHITEMAN</t>
  </si>
  <si>
    <t>THE WILLOWS_2157</t>
  </si>
  <si>
    <t>THE WILLOWS</t>
  </si>
  <si>
    <t>THE WILLOWS_2665</t>
  </si>
  <si>
    <t>THE WOOLWASH_2560</t>
  </si>
  <si>
    <t>THE WOOLWASH</t>
  </si>
  <si>
    <t>THERESA CREEK_2469</t>
  </si>
  <si>
    <t>THERESA CREEK</t>
  </si>
  <si>
    <t>THERESA PARK_2570</t>
  </si>
  <si>
    <t>THERESA PARK</t>
  </si>
  <si>
    <t>THIRD ANGLE FLAT_2586</t>
  </si>
  <si>
    <t>THIRD ANGLE FLAT</t>
  </si>
  <si>
    <t>THIRD CREEK_2580</t>
  </si>
  <si>
    <t>THIRD CREEK</t>
  </si>
  <si>
    <t>THIRLDENE_2347</t>
  </si>
  <si>
    <t>THIRLDENE</t>
  </si>
  <si>
    <t>THIRLMERE_2572</t>
  </si>
  <si>
    <t>THIRLMERE</t>
  </si>
  <si>
    <t>THIRROUL_2515</t>
  </si>
  <si>
    <t>THIRROUL</t>
  </si>
  <si>
    <t>THOMSONS HOLE_2849</t>
  </si>
  <si>
    <t>THOMSONS HOLE</t>
  </si>
  <si>
    <t>THORA_2454</t>
  </si>
  <si>
    <t>THORA</t>
  </si>
  <si>
    <t>THORNLEIGH_2120</t>
  </si>
  <si>
    <t>THORNLEIGH</t>
  </si>
  <si>
    <t>THORNTON_2322</t>
  </si>
  <si>
    <t>THORNTON</t>
  </si>
  <si>
    <t>THREDBO VILLAGE_2625</t>
  </si>
  <si>
    <t>THREDBO VILLAGE</t>
  </si>
  <si>
    <t>THREE MILE CAMP_2810</t>
  </si>
  <si>
    <t>THREE MILE CAMP</t>
  </si>
  <si>
    <t>THREE MILE FLAT_2820</t>
  </si>
  <si>
    <t>THREE MILE FLAT</t>
  </si>
  <si>
    <t>THREE RIVERS_2866</t>
  </si>
  <si>
    <t>THREE RIVERS</t>
  </si>
  <si>
    <t>THROSBY_2912</t>
  </si>
  <si>
    <t>THROSBY</t>
  </si>
  <si>
    <t>THRUMSTER_2444</t>
  </si>
  <si>
    <t>THRUMSTER</t>
  </si>
  <si>
    <t>THUDDUNGRA_2594</t>
  </si>
  <si>
    <t>THUDDUNGRA</t>
  </si>
  <si>
    <t>THUGGA PLAIN_2660</t>
  </si>
  <si>
    <t>THUGGA PLAIN</t>
  </si>
  <si>
    <t>THULE_2732</t>
  </si>
  <si>
    <t>THULE</t>
  </si>
  <si>
    <t>THULLOO_2669</t>
  </si>
  <si>
    <t>THULLOO</t>
  </si>
  <si>
    <t>THUMB CREEK_2447</t>
  </si>
  <si>
    <t>THUMB CREEK</t>
  </si>
  <si>
    <t>THURGOONA_2640</t>
  </si>
  <si>
    <t>THURGOONA</t>
  </si>
  <si>
    <t>THURLOO DOWNS_2880</t>
  </si>
  <si>
    <t>THURLOO DOWNS</t>
  </si>
  <si>
    <t>THYRA_2731</t>
  </si>
  <si>
    <t>THYRA</t>
  </si>
  <si>
    <t>TIANJARA_2622</t>
  </si>
  <si>
    <t>TIANJARA</t>
  </si>
  <si>
    <t>TIBBUC_2422</t>
  </si>
  <si>
    <t>TIBBUC</t>
  </si>
  <si>
    <t>TIBOOBURRA_2880</t>
  </si>
  <si>
    <t>TIBOOBURRA</t>
  </si>
  <si>
    <t>TICHBORNE_2870</t>
  </si>
  <si>
    <t>TICHBORNE</t>
  </si>
  <si>
    <t>TICHULAR_2850</t>
  </si>
  <si>
    <t>TICHULAR</t>
  </si>
  <si>
    <t>TIGHES HILL_2297</t>
  </si>
  <si>
    <t>TIGHES HILL</t>
  </si>
  <si>
    <t>TILBA TILBA_2546</t>
  </si>
  <si>
    <t>TILBA TILBA</t>
  </si>
  <si>
    <t>TILBAROO CROSSING_2446</t>
  </si>
  <si>
    <t>TILBAROO CROSSING</t>
  </si>
  <si>
    <t>TILBUSTER_2350</t>
  </si>
  <si>
    <t>TILBUSTER</t>
  </si>
  <si>
    <t>TILIBILDI_2400</t>
  </si>
  <si>
    <t>TILIBILDI</t>
  </si>
  <si>
    <t>TILLEGRA_2420</t>
  </si>
  <si>
    <t>TILLEGRA</t>
  </si>
  <si>
    <t>TILLIGERRY CREEK_2319</t>
  </si>
  <si>
    <t>TILLIGERRY CREEK</t>
  </si>
  <si>
    <t>TILPA_2836</t>
  </si>
  <si>
    <t>TILPA</t>
  </si>
  <si>
    <t>TILPA_2840</t>
  </si>
  <si>
    <t>TIMBARRA_2372</t>
  </si>
  <si>
    <t>TIMBARRA</t>
  </si>
  <si>
    <t>TIMBILLICA_2551</t>
  </si>
  <si>
    <t>TIMBILLICA</t>
  </si>
  <si>
    <t>TIMBREBONGIE FALLS_2821</t>
  </si>
  <si>
    <t>TIMBREBONGIE FALLS</t>
  </si>
  <si>
    <t>TIMBREBONGIE_2821</t>
  </si>
  <si>
    <t>TIMBREBONGIE</t>
  </si>
  <si>
    <t>TIMBUMBURI_2340</t>
  </si>
  <si>
    <t>TIMBUMBURI</t>
  </si>
  <si>
    <t>TIMMSVALE_2450</t>
  </si>
  <si>
    <t>TIMMSVALE</t>
  </si>
  <si>
    <t>TIMOR_2338</t>
  </si>
  <si>
    <t>TIMOR</t>
  </si>
  <si>
    <t>TIN MINES_2644</t>
  </si>
  <si>
    <t>TIN MINES</t>
  </si>
  <si>
    <t>TIN TIN_2715</t>
  </si>
  <si>
    <t>TIN TIN</t>
  </si>
  <si>
    <t>TINDAREY_2835</t>
  </si>
  <si>
    <t>TINDAREY</t>
  </si>
  <si>
    <t>TINDERRY_2620</t>
  </si>
  <si>
    <t>TINDERRY</t>
  </si>
  <si>
    <t>TINGARINGY_2633</t>
  </si>
  <si>
    <t>TINGARINGY</t>
  </si>
  <si>
    <t>TINGHA_2369</t>
  </si>
  <si>
    <t>TINGHA</t>
  </si>
  <si>
    <t>TINGIRA HEIGHTS_2290</t>
  </si>
  <si>
    <t>TINGIRA HEIGHTS</t>
  </si>
  <si>
    <t>TINONEE_2430</t>
  </si>
  <si>
    <t>TINONEE</t>
  </si>
  <si>
    <t>TINPOT_2546</t>
  </si>
  <si>
    <t>TINPOT</t>
  </si>
  <si>
    <t>TINTENBAR_2478</t>
  </si>
  <si>
    <t>TINTENBAR</t>
  </si>
  <si>
    <t>TINTENBAR_2480</t>
  </si>
  <si>
    <t>TINTIN HULL_2352</t>
  </si>
  <si>
    <t>TINTIN HULL</t>
  </si>
  <si>
    <t>TINTINHULL_2352</t>
  </si>
  <si>
    <t>TINTINHULL</t>
  </si>
  <si>
    <t>TIONA_2428</t>
  </si>
  <si>
    <t>TIONA</t>
  </si>
  <si>
    <t>TIPPERARY FLAT_2594</t>
  </si>
  <si>
    <t>TIPPERARY FLAT</t>
  </si>
  <si>
    <t>TIPPERARY_2429</t>
  </si>
  <si>
    <t>TIPPERARY</t>
  </si>
  <si>
    <t>TIRI_2424</t>
  </si>
  <si>
    <t>TIRI</t>
  </si>
  <si>
    <t>TIRRANNAVILLE_2580</t>
  </si>
  <si>
    <t>TIRRANNAVILLE</t>
  </si>
  <si>
    <t>TITAATEE CREEK_2422</t>
  </si>
  <si>
    <t>TITAATEE CREEK</t>
  </si>
  <si>
    <t>TITWOOD_2259</t>
  </si>
  <si>
    <t>TITWOOD</t>
  </si>
  <si>
    <t>TOCAL_2421</t>
  </si>
  <si>
    <t>TOCAL</t>
  </si>
  <si>
    <t>TOCUMWAL_2714</t>
  </si>
  <si>
    <t>TOCUMWAL</t>
  </si>
  <si>
    <t>TOGGANOGG_2622</t>
  </si>
  <si>
    <t>TOGGANOGG</t>
  </si>
  <si>
    <t>TOLLAND_2650</t>
  </si>
  <si>
    <t>TOLLAND</t>
  </si>
  <si>
    <t>TOLWONG_2622</t>
  </si>
  <si>
    <t>TOLWONG</t>
  </si>
  <si>
    <t>TOM GROGGIN_2649</t>
  </si>
  <si>
    <t>TOM GROGGIN</t>
  </si>
  <si>
    <t>TOMAGO_2322</t>
  </si>
  <si>
    <t>TOMAGO</t>
  </si>
  <si>
    <t>TOMAKIN_2537</t>
  </si>
  <si>
    <t>TOMAKIN</t>
  </si>
  <si>
    <t>TOMALLA_2337</t>
  </si>
  <si>
    <t>TOMALLA</t>
  </si>
  <si>
    <t>TOMBONG_2633</t>
  </si>
  <si>
    <t>TOMBONG</t>
  </si>
  <si>
    <t>TOMBOYE_2622</t>
  </si>
  <si>
    <t>TOMBOYE</t>
  </si>
  <si>
    <t>TOMERONG_2540</t>
  </si>
  <si>
    <t>TOMERONG</t>
  </si>
  <si>
    <t>TOMEWIN_2484</t>
  </si>
  <si>
    <t>TOMEWIN</t>
  </si>
  <si>
    <t>TOMINGLEY WEST_2869</t>
  </si>
  <si>
    <t>TOMINGLEY WEST</t>
  </si>
  <si>
    <t>TOMINGLEY_2869</t>
  </si>
  <si>
    <t>TOMINGLEY</t>
  </si>
  <si>
    <t>TOMKI_2470</t>
  </si>
  <si>
    <t>TOMKI</t>
  </si>
  <si>
    <t>TOMS CREEK_2446</t>
  </si>
  <si>
    <t>TOMS CREEK</t>
  </si>
  <si>
    <t>TONDERBURINE_2828</t>
  </si>
  <si>
    <t>TONDERBURINE</t>
  </si>
  <si>
    <t>TONGARRA_2527</t>
  </si>
  <si>
    <t>TONGARRA</t>
  </si>
  <si>
    <t>TONGO_2836</t>
  </si>
  <si>
    <t>TONGO</t>
  </si>
  <si>
    <t>TOOGONG_2864</t>
  </si>
  <si>
    <t>TOOGONG</t>
  </si>
  <si>
    <t>TOOLEYBUC_2736</t>
  </si>
  <si>
    <t>TOOLEYBUC</t>
  </si>
  <si>
    <t>TOOLIJOOA_2534</t>
  </si>
  <si>
    <t>TOOLIJOOA</t>
  </si>
  <si>
    <t>TOOLOOM_2475</t>
  </si>
  <si>
    <t>TOOLOOM</t>
  </si>
  <si>
    <t>TOOLOON_2829</t>
  </si>
  <si>
    <t>TOOLOON</t>
  </si>
  <si>
    <t>TOOMA_2642</t>
  </si>
  <si>
    <t>TOOMA</t>
  </si>
  <si>
    <t>TOOMELAH ABORIGINAL STATION_2409</t>
  </si>
  <si>
    <t>TOOMELAH ABORIGINAL STATION</t>
  </si>
  <si>
    <t>TOONGABBIE_2146</t>
  </si>
  <si>
    <t>TOONGABBIE</t>
  </si>
  <si>
    <t>TOONGI_2830</t>
  </si>
  <si>
    <t>TOONGI</t>
  </si>
  <si>
    <t>TOONUMBAR_2474</t>
  </si>
  <si>
    <t>TOONUMBAR</t>
  </si>
  <si>
    <t>TOORALE_2840</t>
  </si>
  <si>
    <t>TOORALE</t>
  </si>
  <si>
    <t>TOORANIE_2734</t>
  </si>
  <si>
    <t>TOORANIE</t>
  </si>
  <si>
    <t>TOORAWEENAH_2817</t>
  </si>
  <si>
    <t>TOORAWEENAH</t>
  </si>
  <si>
    <t>TOORMINA_2452</t>
  </si>
  <si>
    <t>TOORMINA</t>
  </si>
  <si>
    <t>TOOROOKA_2440</t>
  </si>
  <si>
    <t>TOOROOKA</t>
  </si>
  <si>
    <t>TOOTAWALLIN GULLY_2533</t>
  </si>
  <si>
    <t>TOOTAWALLIN GULLY</t>
  </si>
  <si>
    <t>TOOTHDALE_2550</t>
  </si>
  <si>
    <t>TOOTHDALE</t>
  </si>
  <si>
    <t>TOOTOOL_2655</t>
  </si>
  <si>
    <t>TOOTOOL</t>
  </si>
  <si>
    <t>TOOWOON BAY_2261</t>
  </si>
  <si>
    <t>TOOWOON BAY</t>
  </si>
  <si>
    <t>TOP WOODLANDS_2873</t>
  </si>
  <si>
    <t>TOP WOODLANDS</t>
  </si>
  <si>
    <t>TOPI TOPI_2423</t>
  </si>
  <si>
    <t>TOPI TOPI</t>
  </si>
  <si>
    <t>TORONTO WEST_2283</t>
  </si>
  <si>
    <t>TORONTO WEST</t>
  </si>
  <si>
    <t>TORONTO_2283</t>
  </si>
  <si>
    <t>TORONTO</t>
  </si>
  <si>
    <t>TORRINGTON_2371</t>
  </si>
  <si>
    <t>TORRINGTON</t>
  </si>
  <si>
    <t>TORRINGTON_2372</t>
  </si>
  <si>
    <t>TORRYBURN_2358</t>
  </si>
  <si>
    <t>TORRYBURN</t>
  </si>
  <si>
    <t>TORRYBURN_2421</t>
  </si>
  <si>
    <t>TOTNES VALLEY_2850</t>
  </si>
  <si>
    <t>TOTNES VALLEY</t>
  </si>
  <si>
    <t>TOTTENHAM_2873</t>
  </si>
  <si>
    <t>TOTTENHAM</t>
  </si>
  <si>
    <t>TOUGA_2622</t>
  </si>
  <si>
    <t>TOUGA</t>
  </si>
  <si>
    <t>TOUKLEY_2259</t>
  </si>
  <si>
    <t>TOUKLEY</t>
  </si>
  <si>
    <t>TOUKLEY_2263</t>
  </si>
  <si>
    <t>TOWALLUM_2460</t>
  </si>
  <si>
    <t>TOWALLUM</t>
  </si>
  <si>
    <t>TOWAMBA_2550</t>
  </si>
  <si>
    <t>TOWAMBA</t>
  </si>
  <si>
    <t>TOWNSEND_2463</t>
  </si>
  <si>
    <t>TOWNSEND</t>
  </si>
  <si>
    <t>TOWRADGI_2518</t>
  </si>
  <si>
    <t>TOWRADGI</t>
  </si>
  <si>
    <t>TOWRANG_2580</t>
  </si>
  <si>
    <t>TOWRANG</t>
  </si>
  <si>
    <t>TRAJERE_2806</t>
  </si>
  <si>
    <t>TRAJERE</t>
  </si>
  <si>
    <t>TRALEE_2620</t>
  </si>
  <si>
    <t>TRALEE</t>
  </si>
  <si>
    <t>TRANGIE_2823</t>
  </si>
  <si>
    <t>TRANGIE</t>
  </si>
  <si>
    <t>TRANTERS FLAT_2583</t>
  </si>
  <si>
    <t>TRANTERS FLAT</t>
  </si>
  <si>
    <t>TREGEAGLE_2480</t>
  </si>
  <si>
    <t>TREGEAGLE</t>
  </si>
  <si>
    <t>TREGEAR_2770</t>
  </si>
  <si>
    <t>TREGEAR</t>
  </si>
  <si>
    <t>TRENAYR_2460</t>
  </si>
  <si>
    <t>TRENAYR</t>
  </si>
  <si>
    <t>TRENTHAM CLIFFS_2738</t>
  </si>
  <si>
    <t>TRENTHAM CLIFFS</t>
  </si>
  <si>
    <t>TREVALLYN_2421</t>
  </si>
  <si>
    <t>TREVALLYN</t>
  </si>
  <si>
    <t>TREWILGA_2869</t>
  </si>
  <si>
    <t>TREWILGA</t>
  </si>
  <si>
    <t>TRIAMBLE_2850</t>
  </si>
  <si>
    <t>TRIAMBLE</t>
  </si>
  <si>
    <t>TRIANGLE FLAT_2795</t>
  </si>
  <si>
    <t>TRIANGLE FLAT</t>
  </si>
  <si>
    <t>TRIANGLE SWAMP_2850</t>
  </si>
  <si>
    <t>TRIANGLE SWAMP</t>
  </si>
  <si>
    <t>TRIDA_2879</t>
  </si>
  <si>
    <t>TRIDA</t>
  </si>
  <si>
    <t>TROY JUNCTION_2830</t>
  </si>
  <si>
    <t>TROY JUNCTION</t>
  </si>
  <si>
    <t>TRUNDLE_2875</t>
  </si>
  <si>
    <t>TRUNDLE</t>
  </si>
  <si>
    <t>TRUNGLEY HALL_2666</t>
  </si>
  <si>
    <t>TRUNGLEY HALL</t>
  </si>
  <si>
    <t>TRUNKEY CREEK_2795</t>
  </si>
  <si>
    <t>TRUNKEY CREEK</t>
  </si>
  <si>
    <t>TRUNKEY_2795</t>
  </si>
  <si>
    <t>TRUNKEY</t>
  </si>
  <si>
    <t>TUBBAMURRA_2365</t>
  </si>
  <si>
    <t>TUBBAMURRA</t>
  </si>
  <si>
    <t>TUBBUL ROAD_2594</t>
  </si>
  <si>
    <t>TUBBUL ROAD</t>
  </si>
  <si>
    <t>TUBBUL_2594</t>
  </si>
  <si>
    <t>TUBBUL</t>
  </si>
  <si>
    <t>TUCABIA_2462</t>
  </si>
  <si>
    <t>TUCABIA</t>
  </si>
  <si>
    <t>TUCKI TUCKI_2480</t>
  </si>
  <si>
    <t>TUCKI TUCKI</t>
  </si>
  <si>
    <t>TUCKLAN_2844</t>
  </si>
  <si>
    <t>TUCKLAN</t>
  </si>
  <si>
    <t>TUCKOMBIL_2477</t>
  </si>
  <si>
    <t>TUCKOMBIL</t>
  </si>
  <si>
    <t>TUCKURIMBA_2480</t>
  </si>
  <si>
    <t>TUCKURIMBA</t>
  </si>
  <si>
    <t>TUENA_2583</t>
  </si>
  <si>
    <t>TUENA</t>
  </si>
  <si>
    <t>TUGGERAH_2259</t>
  </si>
  <si>
    <t>TUGGERAH</t>
  </si>
  <si>
    <t>TUGGERANONG_2900</t>
  </si>
  <si>
    <t>TUGGERANONG</t>
  </si>
  <si>
    <t>TUGGERAWONG_2259</t>
  </si>
  <si>
    <t>TUGGERAWONG</t>
  </si>
  <si>
    <t>TUGLOW_2787</t>
  </si>
  <si>
    <t>TUGLOW</t>
  </si>
  <si>
    <t>TUGRABAKH_2422</t>
  </si>
  <si>
    <t>TUGRABAKH</t>
  </si>
  <si>
    <t>TULLAKOOL_2732</t>
  </si>
  <si>
    <t>TULLAKOOL</t>
  </si>
  <si>
    <t>TULLAMORE_2874</t>
  </si>
  <si>
    <t>TULLAMORE</t>
  </si>
  <si>
    <t>TULLARWALLA_2540</t>
  </si>
  <si>
    <t>TULLARWALLA</t>
  </si>
  <si>
    <t>TULLERA_2480</t>
  </si>
  <si>
    <t>TULLERA</t>
  </si>
  <si>
    <t>TULLIBIGEAL_2669</t>
  </si>
  <si>
    <t>TULLIBIGEAL</t>
  </si>
  <si>
    <t>TULLIMBAR_2527</t>
  </si>
  <si>
    <t>TULLIMBAR</t>
  </si>
  <si>
    <t>TULLOONA_2400</t>
  </si>
  <si>
    <t>TULLOONA</t>
  </si>
  <si>
    <t>TULLYANGELA CLEARING_2622</t>
  </si>
  <si>
    <t>TULLYANGELA CLEARING</t>
  </si>
  <si>
    <t>TULLYMORGAN_2463</t>
  </si>
  <si>
    <t>TULLYMORGAN</t>
  </si>
  <si>
    <t>TUMBARUMBA_2653</t>
  </si>
  <si>
    <t>TUMBARUMBA</t>
  </si>
  <si>
    <t>TUMBI UMBI_2261</t>
  </si>
  <si>
    <t>TUMBI UMBI</t>
  </si>
  <si>
    <t>TUMBLONG_2729</t>
  </si>
  <si>
    <t>TUMBLONG</t>
  </si>
  <si>
    <t>TUMBULGUM_2490</t>
  </si>
  <si>
    <t>TUMBULGUM</t>
  </si>
  <si>
    <t>TUMORRAMA_2720</t>
  </si>
  <si>
    <t>TUMORRAMA</t>
  </si>
  <si>
    <t>TUMORRAMA_2722</t>
  </si>
  <si>
    <t>TUMUT PLAINS_2720</t>
  </si>
  <si>
    <t>TUMUT PLAINS</t>
  </si>
  <si>
    <t>TUMUT_2720</t>
  </si>
  <si>
    <t>TUMUT</t>
  </si>
  <si>
    <t>TUNCESTER_2480</t>
  </si>
  <si>
    <t>TUNCESTER</t>
  </si>
  <si>
    <t>TUNCURRY_2428</t>
  </si>
  <si>
    <t>TUNCURRY</t>
  </si>
  <si>
    <t>TUNGLEBUNG_2469</t>
  </si>
  <si>
    <t>TUNGLEBUNG</t>
  </si>
  <si>
    <t>TUNTABLE CREEK_2480</t>
  </si>
  <si>
    <t>TUNTABLE CREEK</t>
  </si>
  <si>
    <t>TUNTABLE FALLS_2480</t>
  </si>
  <si>
    <t>TUNTABLE FALLS</t>
  </si>
  <si>
    <t>TUPPAL_2714</t>
  </si>
  <si>
    <t>TUPPAL</t>
  </si>
  <si>
    <t>TURA BEACH ESTATE_2548</t>
  </si>
  <si>
    <t>TURA BEACH ESTATE</t>
  </si>
  <si>
    <t>TURA BEACH_2548</t>
  </si>
  <si>
    <t>TURA BEACH</t>
  </si>
  <si>
    <t>TURILAWA_2341</t>
  </si>
  <si>
    <t>TURILAWA</t>
  </si>
  <si>
    <t>TURILL_2850</t>
  </si>
  <si>
    <t>TURILL</t>
  </si>
  <si>
    <t>TURKEY FLAT_2650</t>
  </si>
  <si>
    <t>TURKEY FLAT</t>
  </si>
  <si>
    <t>TURKEY SPRINGS_2650</t>
  </si>
  <si>
    <t>TURKEY SPRINGS</t>
  </si>
  <si>
    <t>TURLINJAH_2537</t>
  </si>
  <si>
    <t>TURLINJAH</t>
  </si>
  <si>
    <t>TURNERS FLAT_2440</t>
  </si>
  <si>
    <t>TURNERS FLAT</t>
  </si>
  <si>
    <t>TURONDALE_2795</t>
  </si>
  <si>
    <t>TURONDALE</t>
  </si>
  <si>
    <t>TUROSS HEAD_2537</t>
  </si>
  <si>
    <t>TUROSS HEAD</t>
  </si>
  <si>
    <t>TUROSS_2630</t>
  </si>
  <si>
    <t>TUROSS</t>
  </si>
  <si>
    <t>TURRAMURRA_2074</t>
  </si>
  <si>
    <t>TURRAMURRA</t>
  </si>
  <si>
    <t>TURRAWAN_2390</t>
  </si>
  <si>
    <t>TURRAWAN</t>
  </si>
  <si>
    <t>TURRELLA_2205</t>
  </si>
  <si>
    <t>TURRELLA</t>
  </si>
  <si>
    <t>TURVEY PARK_2650</t>
  </si>
  <si>
    <t>TURVEY PARK</t>
  </si>
  <si>
    <t>TWEED HEADS _2486</t>
  </si>
  <si>
    <t xml:space="preserve">TWEED HEADS </t>
  </si>
  <si>
    <t>TWEED HEADS SOUTH_2486</t>
  </si>
  <si>
    <t>TWEED HEADS SOUTH</t>
  </si>
  <si>
    <t>TWEED HEADS WEST_2485</t>
  </si>
  <si>
    <t>TWEED HEADS WEST</t>
  </si>
  <si>
    <t>TWEED HEADS_2485</t>
  </si>
  <si>
    <t>TWEED HEADS</t>
  </si>
  <si>
    <t>TWEED HEADS_2486</t>
  </si>
  <si>
    <t>TWELVE MILE CREEK_2324</t>
  </si>
  <si>
    <t>TWELVE MILE CREEK</t>
  </si>
  <si>
    <t>TWELVE MILE PEG_2540</t>
  </si>
  <si>
    <t>TWELVE MILE PEG</t>
  </si>
  <si>
    <t>TWELVE MILE_2622</t>
  </si>
  <si>
    <t>TWELVE MILE</t>
  </si>
  <si>
    <t>TWELVE MILE_2850</t>
  </si>
  <si>
    <t>TWELVE MILE_2852</t>
  </si>
  <si>
    <t>TWENTY FORESTS_2795</t>
  </si>
  <si>
    <t>TWENTY FORESTS</t>
  </si>
  <si>
    <t>TWIN LAKES ESTATE_2537</t>
  </si>
  <si>
    <t>TWIN LAKES ESTATE</t>
  </si>
  <si>
    <t>TWIN RIVERS_2410</t>
  </si>
  <si>
    <t>TWIN RIVERS</t>
  </si>
  <si>
    <t>TWO MILE FLAT_2852</t>
  </si>
  <si>
    <t>TWO MILE FLAT</t>
  </si>
  <si>
    <t>TYAGARAH_2481</t>
  </si>
  <si>
    <t>TYAGARAH</t>
  </si>
  <si>
    <t>TYAGONG_2810</t>
  </si>
  <si>
    <t>TYAGONG</t>
  </si>
  <si>
    <t>TYALGUM CREEK_2484</t>
  </si>
  <si>
    <t>TYALGUM CREEK</t>
  </si>
  <si>
    <t>TYALGUM_2484</t>
  </si>
  <si>
    <t>TYALGUM</t>
  </si>
  <si>
    <t>TYARCUMBUGGEREMA_2716</t>
  </si>
  <si>
    <t>TYARCUMBUGGEREMA</t>
  </si>
  <si>
    <t>TYCANNAH_2400</t>
  </si>
  <si>
    <t>TYCANNAH</t>
  </si>
  <si>
    <t>TYGALGAH_2484</t>
  </si>
  <si>
    <t>TYGALGAH</t>
  </si>
  <si>
    <t>TYNDALE_2460</t>
  </si>
  <si>
    <t>TYNDALE</t>
  </si>
  <si>
    <t>TYRAMAN_2421</t>
  </si>
  <si>
    <t>TYRAMAN</t>
  </si>
  <si>
    <t>TYRINGHAM_2453</t>
  </si>
  <si>
    <t>TYRINGHAM</t>
  </si>
  <si>
    <t>TYUMBA_2479</t>
  </si>
  <si>
    <t>TYUMBA</t>
  </si>
  <si>
    <t>UARBRY_2329</t>
  </si>
  <si>
    <t>UARBRY</t>
  </si>
  <si>
    <t>UARBRY_2844</t>
  </si>
  <si>
    <t>UDDAGAUL_2804</t>
  </si>
  <si>
    <t>UDDAGAUL</t>
  </si>
  <si>
    <t>UKI_2484</t>
  </si>
  <si>
    <t>UKI</t>
  </si>
  <si>
    <t>ULAMAMBRI_2357</t>
  </si>
  <si>
    <t>ULAMAMBRI</t>
  </si>
  <si>
    <t>ULAN_2850</t>
  </si>
  <si>
    <t>ULAN</t>
  </si>
  <si>
    <t>ULLADULLA_2539</t>
  </si>
  <si>
    <t>ULLADULLA</t>
  </si>
  <si>
    <t>ULLAMALLA_2850</t>
  </si>
  <si>
    <t>ULLAMALLA</t>
  </si>
  <si>
    <t>ULLAULLA_2539</t>
  </si>
  <si>
    <t>ULLAULLA</t>
  </si>
  <si>
    <t>ULMARRA_2462</t>
  </si>
  <si>
    <t>ULMARRA</t>
  </si>
  <si>
    <t>ULONG_2450</t>
  </si>
  <si>
    <t>ULONG</t>
  </si>
  <si>
    <t>ULTIMO_2007</t>
  </si>
  <si>
    <t>ULTIMO</t>
  </si>
  <si>
    <t>UMBANGO_2652</t>
  </si>
  <si>
    <t>UMBANGO</t>
  </si>
  <si>
    <t>UMINA BEACH_2256</t>
  </si>
  <si>
    <t>UMINA BEACH</t>
  </si>
  <si>
    <t>UMINA BEACH_2257</t>
  </si>
  <si>
    <t>UMINA_2257</t>
  </si>
  <si>
    <t>UMINA</t>
  </si>
  <si>
    <t>UNANDERRA_2519</t>
  </si>
  <si>
    <t>UNANDERRA</t>
  </si>
  <si>
    <t>UNANDERRA_2526</t>
  </si>
  <si>
    <t>UNDERBANK_2420</t>
  </si>
  <si>
    <t>UNDERBANK</t>
  </si>
  <si>
    <t>UNDERCLIFFE_4380</t>
  </si>
  <si>
    <t>UNDERCLIFFE</t>
  </si>
  <si>
    <t>UNGARIE_2669</t>
  </si>
  <si>
    <t>UNGARIE</t>
  </si>
  <si>
    <t>UNGARIE_2671</t>
  </si>
  <si>
    <t>UNUMGAR_2474</t>
  </si>
  <si>
    <t>UNUMGAR</t>
  </si>
  <si>
    <t>UPPER ALLYN_2311</t>
  </si>
  <si>
    <t>UPPER ALLYN</t>
  </si>
  <si>
    <t>UPPER BINGARA_2404</t>
  </si>
  <si>
    <t>UPPER BINGARA</t>
  </si>
  <si>
    <t>UPPER BOWMAN_2422</t>
  </si>
  <si>
    <t>UPPER BOWMAN</t>
  </si>
  <si>
    <t>UPPER BURRAGORANG_2787</t>
  </si>
  <si>
    <t>UPPER BURRAGORANG</t>
  </si>
  <si>
    <t>UPPER BURRINGBAR_2483</t>
  </si>
  <si>
    <t>UPPER BURRINGBAR</t>
  </si>
  <si>
    <t>UPPER BYLONG_2849</t>
  </si>
  <si>
    <t>UPPER BYLONG</t>
  </si>
  <si>
    <t>UPPER CASTLEREAGH_2749</t>
  </si>
  <si>
    <t>UPPER CASTLEREAGH</t>
  </si>
  <si>
    <t>UPPER CHICHESTER_2420</t>
  </si>
  <si>
    <t>UPPER CHICHESTER</t>
  </si>
  <si>
    <t>UPPER COLO_2756</t>
  </si>
  <si>
    <t>UPPER COLO</t>
  </si>
  <si>
    <t>UPPER COOPERS CREEK_2482</t>
  </si>
  <si>
    <t>UPPER COOPERS CREEK</t>
  </si>
  <si>
    <t>UPPER COPMANHURST_2460</t>
  </si>
  <si>
    <t>UPPER COPMANHURST</t>
  </si>
  <si>
    <t>UPPER CORINDI_2456</t>
  </si>
  <si>
    <t>UPPER CORINDI</t>
  </si>
  <si>
    <t>UPPER CRYSTAL CREEK_2484</t>
  </si>
  <si>
    <t>UPPER CRYSTAL CREEK</t>
  </si>
  <si>
    <t>UPPER DARTBROOK_2336</t>
  </si>
  <si>
    <t>UPPER DARTBROOK</t>
  </si>
  <si>
    <t>UPPER DUCK CREEK_2469</t>
  </si>
  <si>
    <t>UPPER DUCK CREEK</t>
  </si>
  <si>
    <t>UPPER DUROBY_2486</t>
  </si>
  <si>
    <t>UPPER DUROBY</t>
  </si>
  <si>
    <t>UPPER EDEN CREEK_2474</t>
  </si>
  <si>
    <t>UPPER EDEN CREEK</t>
  </si>
  <si>
    <t>UPPER FINE FLOWER_2460</t>
  </si>
  <si>
    <t>UPPER FINE FLOWER</t>
  </si>
  <si>
    <t>UPPER GROWEE_2849</t>
  </si>
  <si>
    <t>UPPER GROWEE</t>
  </si>
  <si>
    <t>UPPER HEBDEN_2330</t>
  </si>
  <si>
    <t>UPPER HEBDEN</t>
  </si>
  <si>
    <t>UPPER HORSESHOE CREEK_2474</t>
  </si>
  <si>
    <t>UPPER HORSESHOE CREEK</t>
  </si>
  <si>
    <t>UPPER HORTON_2347</t>
  </si>
  <si>
    <t>UPPER HORTON</t>
  </si>
  <si>
    <t>UPPER KANGAROO RIVER_2577</t>
  </si>
  <si>
    <t>UPPER KANGAROO RIVER</t>
  </si>
  <si>
    <t>UPPER KANGAROO VALLEY_2577</t>
  </si>
  <si>
    <t>UPPER KANGAROO VALLEY</t>
  </si>
  <si>
    <t>UPPER KARUAH RIVER_2415</t>
  </si>
  <si>
    <t>UPPER KARUAH RIVER</t>
  </si>
  <si>
    <t>UPPER LANSDOWNE_2430</t>
  </si>
  <si>
    <t>UPPER LANSDOWNE</t>
  </si>
  <si>
    <t>UPPER MACDONALD_2775</t>
  </si>
  <si>
    <t>UPPER MACDONALD</t>
  </si>
  <si>
    <t>UPPER MAIN ARM_2482</t>
  </si>
  <si>
    <t>UPPER MAIN ARM</t>
  </si>
  <si>
    <t>UPPER MANGROVE_2250</t>
  </si>
  <si>
    <t>UPPER MANGROVE</t>
  </si>
  <si>
    <t>UPPER MANILLA_2346</t>
  </si>
  <si>
    <t>UPPER MANILLA</t>
  </si>
  <si>
    <t>UPPER MEROO_2850</t>
  </si>
  <si>
    <t>UPPER MEROO</t>
  </si>
  <si>
    <t>UPPER MONGOGARIE_2470</t>
  </si>
  <si>
    <t>UPPER MONGOGARIE</t>
  </si>
  <si>
    <t>UPPER MONKERAI_2415</t>
  </si>
  <si>
    <t>UPPER MONKERAI</t>
  </si>
  <si>
    <t>UPPER MOORE CREEK_2340</t>
  </si>
  <si>
    <t>UPPER MOORE CREEK</t>
  </si>
  <si>
    <t>UPPER MYALL_2423</t>
  </si>
  <si>
    <t>UPPER MYALL</t>
  </si>
  <si>
    <t>UPPER NILE_2849</t>
  </si>
  <si>
    <t>UPPER NILE</t>
  </si>
  <si>
    <t>UPPER ORARA_2450</t>
  </si>
  <si>
    <t>UPPER ORARA</t>
  </si>
  <si>
    <t>UPPER PAPPINBARRA_2446</t>
  </si>
  <si>
    <t>UPPER PAPPINBARRA</t>
  </si>
  <si>
    <t>UPPER ROLLANDS PLAINS_2441</t>
  </si>
  <si>
    <t>UPPER ROLLANDS PLAINS</t>
  </si>
  <si>
    <t>UPPER ROUCHEL_2336</t>
  </si>
  <si>
    <t>UPPER ROUCHEL</t>
  </si>
  <si>
    <t>UPPER SPRINGROVE_2470</t>
  </si>
  <si>
    <t>UPPER SPRINGROVE</t>
  </si>
  <si>
    <t>UPPER TAYLORS ARM_2447</t>
  </si>
  <si>
    <t>UPPER TAYLORS ARM</t>
  </si>
  <si>
    <t>UPPER THORA_2454</t>
  </si>
  <si>
    <t>UPPER THORA</t>
  </si>
  <si>
    <t>UPPER TOOLOOM_2475</t>
  </si>
  <si>
    <t>UPPER TOOLOOM</t>
  </si>
  <si>
    <t>UPPER TURON_2795</t>
  </si>
  <si>
    <t>UPPER TURON</t>
  </si>
  <si>
    <t>UPPER WILSONS CREEK_2482</t>
  </si>
  <si>
    <t>UPPER WILSONS CREEK</t>
  </si>
  <si>
    <t>UPPINGHAM_2809</t>
  </si>
  <si>
    <t>UPPINGHAM</t>
  </si>
  <si>
    <t>UPSALLS CREEK_2439</t>
  </si>
  <si>
    <t>UPSALLS CREEK</t>
  </si>
  <si>
    <t>URALBA_2477</t>
  </si>
  <si>
    <t>URALBA</t>
  </si>
  <si>
    <t>URALLA_2358</t>
  </si>
  <si>
    <t>URALLA</t>
  </si>
  <si>
    <t>URANA_2645</t>
  </si>
  <si>
    <t>URANA</t>
  </si>
  <si>
    <t>URANGELINE EAST_2656</t>
  </si>
  <si>
    <t>URANGELINE EAST</t>
  </si>
  <si>
    <t>URANGELINE EAST_2658</t>
  </si>
  <si>
    <t>URANGELINE_2656</t>
  </si>
  <si>
    <t>URANGELINE</t>
  </si>
  <si>
    <t>URANQUINTY_2652</t>
  </si>
  <si>
    <t>URANQUINTY</t>
  </si>
  <si>
    <t>URAWILKIE_2829</t>
  </si>
  <si>
    <t>URAWILKIE</t>
  </si>
  <si>
    <t>URBENVILLE_2475</t>
  </si>
  <si>
    <t>URBENVILLE</t>
  </si>
  <si>
    <t>URIARRA CROSSING_2611</t>
  </si>
  <si>
    <t>URIARRA CROSSING</t>
  </si>
  <si>
    <t>URIARRA FORESTRY SETTLEMENT_2611</t>
  </si>
  <si>
    <t>URIARRA FORESTRY SETTLEMENT</t>
  </si>
  <si>
    <t>URIARRA_2611</t>
  </si>
  <si>
    <t>URIARRA</t>
  </si>
  <si>
    <t>URILA_2620</t>
  </si>
  <si>
    <t>URILA</t>
  </si>
  <si>
    <t>URISINO_2880</t>
  </si>
  <si>
    <t>URISINO</t>
  </si>
  <si>
    <t>URLIUP_2484</t>
  </si>
  <si>
    <t>URLIUP</t>
  </si>
  <si>
    <t>URUNGA_2455</t>
  </si>
  <si>
    <t>URUNGA</t>
  </si>
  <si>
    <t>UTUNGUN_2447</t>
  </si>
  <si>
    <t>UTUNGUN</t>
  </si>
  <si>
    <t>VACY_2421</t>
  </si>
  <si>
    <t>VACY</t>
  </si>
  <si>
    <t>VALE OF CLWYDD_2790</t>
  </si>
  <si>
    <t>VALE OF CLWYDD</t>
  </si>
  <si>
    <t>VALENTINE_2280</t>
  </si>
  <si>
    <t>VALENTINE</t>
  </si>
  <si>
    <t>VALERY_2454</t>
  </si>
  <si>
    <t>VALERY</t>
  </si>
  <si>
    <t>VALLA BEACH_2448</t>
  </si>
  <si>
    <t>VALLA BEACH</t>
  </si>
  <si>
    <t>VALLA_2448</t>
  </si>
  <si>
    <t>VALLA</t>
  </si>
  <si>
    <t>VALLEY HEIGHTS_2777</t>
  </si>
  <si>
    <t>VALLEY HEIGHTS</t>
  </si>
  <si>
    <t>VARROVILLE_2566</t>
  </si>
  <si>
    <t>VARROVILLE</t>
  </si>
  <si>
    <t>VAUCLUSE_2030</t>
  </si>
  <si>
    <t>VAUCLUSE</t>
  </si>
  <si>
    <t>VERGES CREEK_2440</t>
  </si>
  <si>
    <t>VERGES CREEK</t>
  </si>
  <si>
    <t>VERONA_2550</t>
  </si>
  <si>
    <t>VERONA</t>
  </si>
  <si>
    <t>VILLAWOOD_2163</t>
  </si>
  <si>
    <t>VILLAWOOD</t>
  </si>
  <si>
    <t>VINCENTIA_2540</t>
  </si>
  <si>
    <t>VINCENTIA</t>
  </si>
  <si>
    <t>VINEYARD_2765</t>
  </si>
  <si>
    <t>VINEYARD</t>
  </si>
  <si>
    <t>VIOLET HILL_2423</t>
  </si>
  <si>
    <t>VIOLET HILL</t>
  </si>
  <si>
    <t>VITTORIA_2799</t>
  </si>
  <si>
    <t>VITTORIA</t>
  </si>
  <si>
    <t>VOYAGER POINT_2172</t>
  </si>
  <si>
    <t>VOYAGER POINT</t>
  </si>
  <si>
    <t>WADALBA_2259</t>
  </si>
  <si>
    <t>WADALBA</t>
  </si>
  <si>
    <t>WADBILLIGA_2546</t>
  </si>
  <si>
    <t>WADBILLIGA</t>
  </si>
  <si>
    <t>WADDI_2706</t>
  </si>
  <si>
    <t>WADDI</t>
  </si>
  <si>
    <t>WADEVILLE_2474</t>
  </si>
  <si>
    <t>WADEVILLE</t>
  </si>
  <si>
    <t>WAGGA WAGGA_2650</t>
  </si>
  <si>
    <t>WAGGA WAGGA</t>
  </si>
  <si>
    <t>WAGGA WAGGA_2678</t>
  </si>
  <si>
    <t>WAGRAGOBILLY_2727</t>
  </si>
  <si>
    <t>WAGRAGOBILLY</t>
  </si>
  <si>
    <t>WAGSTAFFE_2257</t>
  </si>
  <si>
    <t>WAGSTAFFE</t>
  </si>
  <si>
    <t>WAGSTAFF-KILLCARE_2257</t>
  </si>
  <si>
    <t>WAGSTAFF-KILLCARE</t>
  </si>
  <si>
    <t>WAH WAY PLAIN_2721</t>
  </si>
  <si>
    <t>WAH WAY PLAIN</t>
  </si>
  <si>
    <t>WAHROONGA_2076</t>
  </si>
  <si>
    <t>WAHROONGA</t>
  </si>
  <si>
    <t>WAITARA_2077</t>
  </si>
  <si>
    <t>WAITARA</t>
  </si>
  <si>
    <t>WAITUI_2443</t>
  </si>
  <si>
    <t>WAITUI</t>
  </si>
  <si>
    <t>WAKEFIELD_2278</t>
  </si>
  <si>
    <t>WAKEFIELD</t>
  </si>
  <si>
    <t>WAKELEY_2176</t>
  </si>
  <si>
    <t>WAKELEY</t>
  </si>
  <si>
    <t>WAKOOL_2710</t>
  </si>
  <si>
    <t>WAKOOL</t>
  </si>
  <si>
    <t>WALANG_2795</t>
  </si>
  <si>
    <t>WALANG</t>
  </si>
  <si>
    <t>WALBUNDRIE_2642</t>
  </si>
  <si>
    <t>WALBUNDRIE</t>
  </si>
  <si>
    <t>WALCHA ROAD_2354</t>
  </si>
  <si>
    <t>WALCHA ROAD</t>
  </si>
  <si>
    <t>WALCHA_2354</t>
  </si>
  <si>
    <t>WALCHA</t>
  </si>
  <si>
    <t>WALDEGRAVE_2800</t>
  </si>
  <si>
    <t>WALDEGRAVE</t>
  </si>
  <si>
    <t>WALGETT SOUTH_2832</t>
  </si>
  <si>
    <t>WALGETT SOUTH</t>
  </si>
  <si>
    <t>WALGETT_2832</t>
  </si>
  <si>
    <t>WALGETT</t>
  </si>
  <si>
    <t>WALLA WALLA_2659</t>
  </si>
  <si>
    <t>WALLA WALLA</t>
  </si>
  <si>
    <t>WALLABADAH_2343</t>
  </si>
  <si>
    <t>WALLABADAH</t>
  </si>
  <si>
    <t>WALLABI POINT_2430</t>
  </si>
  <si>
    <t>WALLABI POINT</t>
  </si>
  <si>
    <t>WALLACETOWN_2650</t>
  </si>
  <si>
    <t>WALLACETOWN</t>
  </si>
  <si>
    <t>WALLACIA_2745</t>
  </si>
  <si>
    <t>WALLACIA</t>
  </si>
  <si>
    <t>WALLAGA LAKE_2546</t>
  </si>
  <si>
    <t>WALLAGA LAKE</t>
  </si>
  <si>
    <t>WALLAGOOT_2550</t>
  </si>
  <si>
    <t>WALLAGOOT</t>
  </si>
  <si>
    <t>WALLALONG_2320</t>
  </si>
  <si>
    <t>WALLALONG</t>
  </si>
  <si>
    <t>WALLAMORE_2340</t>
  </si>
  <si>
    <t>WALLAMORE</t>
  </si>
  <si>
    <t>WALLANBAH_2422</t>
  </si>
  <si>
    <t>WALLANBAH</t>
  </si>
  <si>
    <t>WALLANGRA_2360</t>
  </si>
  <si>
    <t>WALLANGRA</t>
  </si>
  <si>
    <t>WALLANTHERY_2675</t>
  </si>
  <si>
    <t>WALLANTHERY</t>
  </si>
  <si>
    <t>WALLARAH_2259</t>
  </si>
  <si>
    <t>WALLARAH</t>
  </si>
  <si>
    <t>WALLARINGA_2420</t>
  </si>
  <si>
    <t>WALLARINGA</t>
  </si>
  <si>
    <t>WALLAROBBA_2420</t>
  </si>
  <si>
    <t>WALLAROBBA</t>
  </si>
  <si>
    <t>WALLAROO_2618</t>
  </si>
  <si>
    <t>WALLAROO</t>
  </si>
  <si>
    <t>WALLENDBEEN_2588</t>
  </si>
  <si>
    <t>WALLENDBEEN</t>
  </si>
  <si>
    <t>WALLERAWANG_2845</t>
  </si>
  <si>
    <t>WALLERAWANG</t>
  </si>
  <si>
    <t>WALLEROOBIE_2665</t>
  </si>
  <si>
    <t>WALLEROOBIE</t>
  </si>
  <si>
    <t>WALLINGAT_2428</t>
  </si>
  <si>
    <t>WALLINGAT</t>
  </si>
  <si>
    <t>WALLIS LAKE_2428</t>
  </si>
  <si>
    <t>WALLIS LAKE</t>
  </si>
  <si>
    <t>WALLSEND SOUTH_2287</t>
  </si>
  <si>
    <t>WALLSEND SOUTH</t>
  </si>
  <si>
    <t>WALLSEND_2287</t>
  </si>
  <si>
    <t>WALLSEND</t>
  </si>
  <si>
    <t>WALLUNDRY_2666</t>
  </si>
  <si>
    <t>WALLUNDRY</t>
  </si>
  <si>
    <t>WALMER_2820</t>
  </si>
  <si>
    <t>WALMER</t>
  </si>
  <si>
    <t>WAMBAN_2537</t>
  </si>
  <si>
    <t>WAMBAN</t>
  </si>
  <si>
    <t>WAMBANGALANG_2830</t>
  </si>
  <si>
    <t>WAMBANGALANG</t>
  </si>
  <si>
    <t>WAMBANUMBA_2594</t>
  </si>
  <si>
    <t>WAMBANUMBA</t>
  </si>
  <si>
    <t>WAMBERAL NORTH_2260</t>
  </si>
  <si>
    <t>WAMBERAL NORTH</t>
  </si>
  <si>
    <t>WAMBERAL_2260</t>
  </si>
  <si>
    <t>WAMBERAL</t>
  </si>
  <si>
    <t>WAMBIDGEE_2727</t>
  </si>
  <si>
    <t>WAMBIDGEE</t>
  </si>
  <si>
    <t>WAMBOIN_2620</t>
  </si>
  <si>
    <t>WAMBOIN</t>
  </si>
  <si>
    <t>WAMBOOL_2795</t>
  </si>
  <si>
    <t>WAMBOOL</t>
  </si>
  <si>
    <t>WAMBOYNE_2671</t>
  </si>
  <si>
    <t>WAMBOYNE</t>
  </si>
  <si>
    <t>WAMBROOK_2630</t>
  </si>
  <si>
    <t>WAMBROOK</t>
  </si>
  <si>
    <t>WAMOON_2705</t>
  </si>
  <si>
    <t>WAMOON</t>
  </si>
  <si>
    <t>WANAARING_2840</t>
  </si>
  <si>
    <t>WANAARING</t>
  </si>
  <si>
    <t>WANAARING_2890</t>
  </si>
  <si>
    <t>WANDANDIAN_2540</t>
  </si>
  <si>
    <t>WANDANDIAN</t>
  </si>
  <si>
    <t>WANDARY_2871</t>
  </si>
  <si>
    <t>WANDARY</t>
  </si>
  <si>
    <t>WANDELLA_2550</t>
  </si>
  <si>
    <t>WANDELLA</t>
  </si>
  <si>
    <t>WANDERA_2360</t>
  </si>
  <si>
    <t>WANDERA</t>
  </si>
  <si>
    <t>WANDOOK_2710</t>
  </si>
  <si>
    <t>WANDOOK</t>
  </si>
  <si>
    <t>WANDOONA_2400</t>
  </si>
  <si>
    <t>WANDOONA</t>
  </si>
  <si>
    <t>WANDSWORTH_2365</t>
  </si>
  <si>
    <t>WANDSWORTH</t>
  </si>
  <si>
    <t>WANDSWORTH_2369</t>
  </si>
  <si>
    <t>WANG WAUK_2423</t>
  </si>
  <si>
    <t>WANG WAUK</t>
  </si>
  <si>
    <t>WANG WAUK_2429</t>
  </si>
  <si>
    <t>WANGANELLA_2710</t>
  </si>
  <si>
    <t>WANGANELLA</t>
  </si>
  <si>
    <t>WANGANUI_2482</t>
  </si>
  <si>
    <t>WANGANUI</t>
  </si>
  <si>
    <t>WANGI WANGI_2267</t>
  </si>
  <si>
    <t>WANGI WANGI</t>
  </si>
  <si>
    <t>WANTABADGERY_2650</t>
  </si>
  <si>
    <t>WANTABADGERY</t>
  </si>
  <si>
    <t>WANTAGONG_2644</t>
  </si>
  <si>
    <t>WANTAGONG</t>
  </si>
  <si>
    <t>WANTIOOL_2650</t>
  </si>
  <si>
    <t>WANTIOOL</t>
  </si>
  <si>
    <t>WANTIOOL_2663</t>
  </si>
  <si>
    <t>WAPENGO_2550</t>
  </si>
  <si>
    <t>WAPENGO</t>
  </si>
  <si>
    <t>WAPPINGUY_2329</t>
  </si>
  <si>
    <t>WAPPINGUY</t>
  </si>
  <si>
    <t>WARABROOK_2304</t>
  </si>
  <si>
    <t>WARABROOK</t>
  </si>
  <si>
    <t>WARATAH WEST_2298</t>
  </si>
  <si>
    <t>WARATAH WEST</t>
  </si>
  <si>
    <t>WARATAH_2298</t>
  </si>
  <si>
    <t>WARATAH</t>
  </si>
  <si>
    <t>WARAWARALONG_2758</t>
  </si>
  <si>
    <t>WARAWARALONG</t>
  </si>
  <si>
    <t>WARBROOK_2642</t>
  </si>
  <si>
    <t>WARBROOK</t>
  </si>
  <si>
    <t>WARBURN_2680</t>
  </si>
  <si>
    <t>WARBURN</t>
  </si>
  <si>
    <t>WARDELL_2477</t>
  </si>
  <si>
    <t>WARDELL</t>
  </si>
  <si>
    <t>WARDROP VALLEY_2484</t>
  </si>
  <si>
    <t>WARDROP VALLEY</t>
  </si>
  <si>
    <t>WARDS MISTAKE_2350</t>
  </si>
  <si>
    <t>WARDS MISTAKE</t>
  </si>
  <si>
    <t>WARDS RIVER_2422</t>
  </si>
  <si>
    <t>WARDS RIVER</t>
  </si>
  <si>
    <t>WAREEMBA_2046</t>
  </si>
  <si>
    <t>WAREEMBA</t>
  </si>
  <si>
    <t>WARGAMBEGAL_2672</t>
  </si>
  <si>
    <t>WARGAMBEGAL</t>
  </si>
  <si>
    <t>WARGIN_2668</t>
  </si>
  <si>
    <t>WARGIN</t>
  </si>
  <si>
    <t>WARIALDA RAIL_2402</t>
  </si>
  <si>
    <t>WARIALDA RAIL</t>
  </si>
  <si>
    <t>WARIALDA_2402</t>
  </si>
  <si>
    <t>WARIALDA</t>
  </si>
  <si>
    <t>WARILLA_2528</t>
  </si>
  <si>
    <t>WARILLA</t>
  </si>
  <si>
    <t>WARKWORTH_2330</t>
  </si>
  <si>
    <t>WARKWORTH</t>
  </si>
  <si>
    <t>WARNECLIFFE_2820</t>
  </si>
  <si>
    <t>WARNECLIFFE</t>
  </si>
  <si>
    <t>WARNERS BAY_2282</t>
  </si>
  <si>
    <t>WARNERS BAY</t>
  </si>
  <si>
    <t>WARNERVALE_2259</t>
  </si>
  <si>
    <t>WARNERVALE</t>
  </si>
  <si>
    <t>WARRABAH_2346</t>
  </si>
  <si>
    <t>WARRABAH</t>
  </si>
  <si>
    <t>WARRADERRY_2810</t>
  </si>
  <si>
    <t>WARRADERRY</t>
  </si>
  <si>
    <t>WARRAGAI CREEK_2460</t>
  </si>
  <si>
    <t>WARRAGAI CREEK</t>
  </si>
  <si>
    <t>WARRAGAMBA_2752</t>
  </si>
  <si>
    <t>WARRAGAMBA</t>
  </si>
  <si>
    <t>WARRAGOON_2710</t>
  </si>
  <si>
    <t>WARRAGOON</t>
  </si>
  <si>
    <t>WARRAH CREEK_2339</t>
  </si>
  <si>
    <t>WARRAH CREEK</t>
  </si>
  <si>
    <t>WARRAH RIDGE_2343</t>
  </si>
  <si>
    <t>WARRAH RIDGE</t>
  </si>
  <si>
    <t>WARRAH_2339</t>
  </si>
  <si>
    <t>WARRAH</t>
  </si>
  <si>
    <t>WARRAL_2340</t>
  </si>
  <si>
    <t>WARRAL</t>
  </si>
  <si>
    <t>WARRANGONG_2803</t>
  </si>
  <si>
    <t>WARRANGONG</t>
  </si>
  <si>
    <t>WARRANULLA_2423</t>
  </si>
  <si>
    <t>WARRANULLA</t>
  </si>
  <si>
    <t>WARRAWEE_2074</t>
  </si>
  <si>
    <t>WARRAWEE</t>
  </si>
  <si>
    <t>WARRAWIDGEE_2680</t>
  </si>
  <si>
    <t>WARRAWIDGEE</t>
  </si>
  <si>
    <t>WARRAWONG_2502</t>
  </si>
  <si>
    <t>WARRAWONG</t>
  </si>
  <si>
    <t>WARRAZAMBIL CREEK_2474</t>
  </si>
  <si>
    <t>WARRAZAMBIL CREEK</t>
  </si>
  <si>
    <t>WARREGAH ISLAND_2469</t>
  </si>
  <si>
    <t>WARREGAH ISLAND</t>
  </si>
  <si>
    <t>WARREGAL_2870</t>
  </si>
  <si>
    <t>WARREGAL</t>
  </si>
  <si>
    <t>WARRELL CREEK_2447</t>
  </si>
  <si>
    <t>WARRELL CREEK</t>
  </si>
  <si>
    <t>WARREN_2824</t>
  </si>
  <si>
    <t>WARREN</t>
  </si>
  <si>
    <t>WARRI_2622</t>
  </si>
  <si>
    <t>WARRI</t>
  </si>
  <si>
    <t>WARRIEWOOD_2102</t>
  </si>
  <si>
    <t>WARRIEWOOD</t>
  </si>
  <si>
    <t>WARRIMOO_2774</t>
  </si>
  <si>
    <t>WARRIMOO</t>
  </si>
  <si>
    <t>WARRINGAH_2100</t>
  </si>
  <si>
    <t>WARRINGAH</t>
  </si>
  <si>
    <t>WARROO_2871</t>
  </si>
  <si>
    <t>WARROO</t>
  </si>
  <si>
    <t>WARRUMBUNGLE_2828</t>
  </si>
  <si>
    <t>WARRUMBUNGLE</t>
  </si>
  <si>
    <t>WARWICK FARM_2170</t>
  </si>
  <si>
    <t>WARWICK FARM</t>
  </si>
  <si>
    <t>WARWICK_2794</t>
  </si>
  <si>
    <t>WARWICK</t>
  </si>
  <si>
    <t>WASHPOOL_2425</t>
  </si>
  <si>
    <t>WASHPOOL</t>
  </si>
  <si>
    <t>WASHPOOL_2460</t>
  </si>
  <si>
    <t>WATAGAN_2325</t>
  </si>
  <si>
    <t>WATAGAN</t>
  </si>
  <si>
    <t>WATANOBBI_2259</t>
  </si>
  <si>
    <t>WATANOBBI</t>
  </si>
  <si>
    <t>WATERFALL_2233</t>
  </si>
  <si>
    <t>WATERFALL</t>
  </si>
  <si>
    <t>WATERLOO_2017</t>
  </si>
  <si>
    <t>WATERLOO</t>
  </si>
  <si>
    <t>WATERLOO_2852</t>
  </si>
  <si>
    <t>WATERSLEIGH_2540</t>
  </si>
  <si>
    <t>WATERSLEIGH</t>
  </si>
  <si>
    <t>WATERSLEIGH_2541</t>
  </si>
  <si>
    <t>WATERVIEW HEIGHTS_2460</t>
  </si>
  <si>
    <t>WATERVIEW HEIGHTS</t>
  </si>
  <si>
    <t>WATERVIEW_2460</t>
  </si>
  <si>
    <t>WATERVIEW</t>
  </si>
  <si>
    <t>WATSONS BAY_2030</t>
  </si>
  <si>
    <t>WATSONS BAY</t>
  </si>
  <si>
    <t>WATSONS CREEK_2355</t>
  </si>
  <si>
    <t>WATSONS CREEK</t>
  </si>
  <si>
    <t>WATSONS CROSSING_2361</t>
  </si>
  <si>
    <t>WATSONS CROSSING</t>
  </si>
  <si>
    <t>WATTAMOLLA_2535</t>
  </si>
  <si>
    <t>WATTAMOLLA</t>
  </si>
  <si>
    <t>WATTAMONDARA_2794</t>
  </si>
  <si>
    <t>WATTAMONDARA</t>
  </si>
  <si>
    <t>WATTLE FLAT_2671</t>
  </si>
  <si>
    <t>WATTLE FLAT</t>
  </si>
  <si>
    <t>WATTLE FLAT_2795</t>
  </si>
  <si>
    <t>WATTLE GROVE_2173</t>
  </si>
  <si>
    <t>WATTLE GROVE</t>
  </si>
  <si>
    <t>WATTLE HILL_2705</t>
  </si>
  <si>
    <t>WATTLE HILL</t>
  </si>
  <si>
    <t>WATTLE PONDS_2330</t>
  </si>
  <si>
    <t>WATTLE PONDS</t>
  </si>
  <si>
    <t>WATTLE RIDGE_2575</t>
  </si>
  <si>
    <t>WATTLE RIDGE</t>
  </si>
  <si>
    <t>WATTLE SPRINGS_2357</t>
  </si>
  <si>
    <t>WATTLE SPRINGS</t>
  </si>
  <si>
    <t>WATTON_2795</t>
  </si>
  <si>
    <t>WATTON</t>
  </si>
  <si>
    <t>WAUCHOPE_2446</t>
  </si>
  <si>
    <t>WAUCHOPE</t>
  </si>
  <si>
    <t>WAUGAN PLAIN_2806</t>
  </si>
  <si>
    <t>WAUGAN PLAIN</t>
  </si>
  <si>
    <t>WAUGAN_2806</t>
  </si>
  <si>
    <t>WAUGAN</t>
  </si>
  <si>
    <t>WAUGORAH_2711</t>
  </si>
  <si>
    <t>WAUGORAH</t>
  </si>
  <si>
    <t>WAUKIVORY_2422</t>
  </si>
  <si>
    <t>WAUKIVORY</t>
  </si>
  <si>
    <t>WAVERLEY DOWNS_2880</t>
  </si>
  <si>
    <t>WAVERLEY DOWNS</t>
  </si>
  <si>
    <t>WAVERLEY_2024</t>
  </si>
  <si>
    <t>WAVERLEY</t>
  </si>
  <si>
    <t>WAVERLY_2337</t>
  </si>
  <si>
    <t>WAVERLY</t>
  </si>
  <si>
    <t>WAVERTON_2060</t>
  </si>
  <si>
    <t>WAVERTON</t>
  </si>
  <si>
    <t>WAY WAY_2447</t>
  </si>
  <si>
    <t>WAY WAY</t>
  </si>
  <si>
    <t>WAYO_2580</t>
  </si>
  <si>
    <t>WAYO</t>
  </si>
  <si>
    <t>WEABONGA_2340</t>
  </si>
  <si>
    <t>WEABONGA</t>
  </si>
  <si>
    <t>WEAN_2382</t>
  </si>
  <si>
    <t>WEAN</t>
  </si>
  <si>
    <t>WEAVERS_2157</t>
  </si>
  <si>
    <t>WEAVERS</t>
  </si>
  <si>
    <t>WEBBERS CREEK_2421</t>
  </si>
  <si>
    <t>WEBBERS CREEK</t>
  </si>
  <si>
    <t>WEBBS CREEK_2775</t>
  </si>
  <si>
    <t>WEBBS CREEK</t>
  </si>
  <si>
    <t>WEDDERBURN_2560</t>
  </si>
  <si>
    <t>WEDDERBURN</t>
  </si>
  <si>
    <t>WEE JASPER_2582</t>
  </si>
  <si>
    <t>WEE JASPER</t>
  </si>
  <si>
    <t>WEE WAA_2388</t>
  </si>
  <si>
    <t>WEE WAA</t>
  </si>
  <si>
    <t>WEEDALLION_2594</t>
  </si>
  <si>
    <t>WEEDALLION</t>
  </si>
  <si>
    <t>WEELONG_2871</t>
  </si>
  <si>
    <t>WEELONG</t>
  </si>
  <si>
    <t>WEEMELAH_2406</t>
  </si>
  <si>
    <t>WEEMELAH</t>
  </si>
  <si>
    <t>WEERAMAN_2844</t>
  </si>
  <si>
    <t>WEERAMAN</t>
  </si>
  <si>
    <t>WEETALIBA_2395</t>
  </si>
  <si>
    <t>WEETALIBA</t>
  </si>
  <si>
    <t>WEETHALLE_2669</t>
  </si>
  <si>
    <t>WEETHALLE</t>
  </si>
  <si>
    <t>WEILMORINGLE_2839</t>
  </si>
  <si>
    <t>WEILMORINGLE</t>
  </si>
  <si>
    <t>WEISMANTELS_2415</t>
  </si>
  <si>
    <t>WEISMANTELS</t>
  </si>
  <si>
    <t>WEJA_2669</t>
  </si>
  <si>
    <t>WEJA</t>
  </si>
  <si>
    <t>WELAREGANG_2642</t>
  </si>
  <si>
    <t>WELAREGANG</t>
  </si>
  <si>
    <t>WELBY_2575</t>
  </si>
  <si>
    <t>WELBY</t>
  </si>
  <si>
    <t>WELLINGROVE_2370</t>
  </si>
  <si>
    <t>WELLINGROVE</t>
  </si>
  <si>
    <t>WELLINGTON VALE_2371</t>
  </si>
  <si>
    <t>WELLINGTON VALE</t>
  </si>
  <si>
    <t>WELLINGTON_2820</t>
  </si>
  <si>
    <t>WELLINGTON</t>
  </si>
  <si>
    <t>WELLS CROSSING_2361</t>
  </si>
  <si>
    <t>WELLS CROSSING</t>
  </si>
  <si>
    <t>WELLS CROSSING_2460</t>
  </si>
  <si>
    <t>WELSHMANS CREEK_2420</t>
  </si>
  <si>
    <t>WELSHMANS CREEK</t>
  </si>
  <si>
    <t>WENDOREE PARK_2250</t>
  </si>
  <si>
    <t>WENDOREE PARK</t>
  </si>
  <si>
    <t>WENTWORTH FALLS_2782</t>
  </si>
  <si>
    <t>WENTWORTH FALLS</t>
  </si>
  <si>
    <t>WENTWORTH POINT_2127</t>
  </si>
  <si>
    <t>WENTWORTH POINT</t>
  </si>
  <si>
    <t>WENTWORTH_2648</t>
  </si>
  <si>
    <t>WENTWORTH</t>
  </si>
  <si>
    <t>WENTWORTHVILLE_2145</t>
  </si>
  <si>
    <t>WENTWORTHVILLE</t>
  </si>
  <si>
    <t>WERAI_2577</t>
  </si>
  <si>
    <t>WERAI</t>
  </si>
  <si>
    <t>WEREBOLDERA_2720</t>
  </si>
  <si>
    <t>WEREBOLDERA</t>
  </si>
  <si>
    <t>WERMATONG_2720</t>
  </si>
  <si>
    <t>WERMATONG</t>
  </si>
  <si>
    <t>WEROMBI_2570</t>
  </si>
  <si>
    <t>WEROMBI</t>
  </si>
  <si>
    <t>WERRI BEACH_2534</t>
  </si>
  <si>
    <t>WERRI BEACH</t>
  </si>
  <si>
    <t>WERRIKIMBE_2446</t>
  </si>
  <si>
    <t>WERRIKIMBE</t>
  </si>
  <si>
    <t>WERRINGTON COUNTY_2747</t>
  </si>
  <si>
    <t>WERRINGTON COUNTY</t>
  </si>
  <si>
    <t>WERRINGTON DOWNS_2747</t>
  </si>
  <si>
    <t>WERRINGTON DOWNS</t>
  </si>
  <si>
    <t>WERRINGTON_2747</t>
  </si>
  <si>
    <t>WERRINGTON</t>
  </si>
  <si>
    <t>WERRINGTON_2749</t>
  </si>
  <si>
    <t>WERRIS CREEK_2341</t>
  </si>
  <si>
    <t>WERRIS CREEK</t>
  </si>
  <si>
    <t>WEST ALBURY_2640</t>
  </si>
  <si>
    <t>WEST ALBURY</t>
  </si>
  <si>
    <t>WEST BALLINA_2478</t>
  </si>
  <si>
    <t>WEST BALLINA</t>
  </si>
  <si>
    <t>WEST BATHURST_2795</t>
  </si>
  <si>
    <t>WEST BATHURST</t>
  </si>
  <si>
    <t>WEST BELCONNEN_2615</t>
  </si>
  <si>
    <t>WEST BELCONNEN</t>
  </si>
  <si>
    <t>WEST BUNGAWALBIN_2471</t>
  </si>
  <si>
    <t>WEST BUNGAWALBIN</t>
  </si>
  <si>
    <t>WEST CORAKI_2471</t>
  </si>
  <si>
    <t>WEST CORAKI</t>
  </si>
  <si>
    <t>WEST GOSFORD_2250</t>
  </si>
  <si>
    <t>WEST GOSFORD</t>
  </si>
  <si>
    <t>WEST HAVEN_2443</t>
  </si>
  <si>
    <t>WEST HAVEN</t>
  </si>
  <si>
    <t>WEST HOXTON_2171</t>
  </si>
  <si>
    <t>WEST HOXTON</t>
  </si>
  <si>
    <t>WEST ISLAND_6799</t>
  </si>
  <si>
    <t>WEST ISLAND</t>
  </si>
  <si>
    <t>WEST KEMPSEY_2440</t>
  </si>
  <si>
    <t>WEST KEMPSEY</t>
  </si>
  <si>
    <t>WEST LYNNE_2627</t>
  </si>
  <si>
    <t>WEST LYNNE</t>
  </si>
  <si>
    <t>WEST NOWRA_2541</t>
  </si>
  <si>
    <t>WEST NOWRA</t>
  </si>
  <si>
    <t>WEST PENNANT HILLS_2120</t>
  </si>
  <si>
    <t>WEST PENNANT HILLS</t>
  </si>
  <si>
    <t>WEST PENNANT HILLS_2125</t>
  </si>
  <si>
    <t>WEST PYMBLE_2073</t>
  </si>
  <si>
    <t>WEST PYMBLE</t>
  </si>
  <si>
    <t>WEST RYDE_2114</t>
  </si>
  <si>
    <t>WEST RYDE</t>
  </si>
  <si>
    <t>WEST TAMWORTH_2340</t>
  </si>
  <si>
    <t>WEST TAMWORTH</t>
  </si>
  <si>
    <t>WEST WALLSEND_2286</t>
  </si>
  <si>
    <t>WEST WALLSEND</t>
  </si>
  <si>
    <t>WEST WIANGAREE_2474</t>
  </si>
  <si>
    <t>WEST WIANGAREE</t>
  </si>
  <si>
    <t>WEST WOLLONGONG_2500</t>
  </si>
  <si>
    <t>WEST WOLLONGONG</t>
  </si>
  <si>
    <t>WEST WYALONG_2671</t>
  </si>
  <si>
    <t>WEST WYALONG</t>
  </si>
  <si>
    <t>WESTBROOK_2330</t>
  </si>
  <si>
    <t>WESTBROOK</t>
  </si>
  <si>
    <t>WESTBROOK_2652</t>
  </si>
  <si>
    <t>WESTBY_2650</t>
  </si>
  <si>
    <t>WESTBY</t>
  </si>
  <si>
    <t>WESTDALE_2340</t>
  </si>
  <si>
    <t>WESTDALE</t>
  </si>
  <si>
    <t>WESTDALE_2653</t>
  </si>
  <si>
    <t>WESTELLA_2831</t>
  </si>
  <si>
    <t>WESTELLA</t>
  </si>
  <si>
    <t>WESTLEIGH_2120</t>
  </si>
  <si>
    <t>WESTLEIGH</t>
  </si>
  <si>
    <t>WESTMEAD_2145</t>
  </si>
  <si>
    <t>WESTMEAD</t>
  </si>
  <si>
    <t>WESTON CREEK_2611</t>
  </si>
  <si>
    <t>WESTON CREEK</t>
  </si>
  <si>
    <t>WESTON_2326</t>
  </si>
  <si>
    <t>WESTON</t>
  </si>
  <si>
    <t>WESTWOOD_2729</t>
  </si>
  <si>
    <t>WESTWOOD</t>
  </si>
  <si>
    <t>WETHERILL PARK_2164</t>
  </si>
  <si>
    <t>WETHERILL PARK</t>
  </si>
  <si>
    <t>WETUPPA_2734</t>
  </si>
  <si>
    <t>WETUPPA</t>
  </si>
  <si>
    <t>WHALAN_2770</t>
  </si>
  <si>
    <t>WHALAN</t>
  </si>
  <si>
    <t>WHALE BEACH_0</t>
  </si>
  <si>
    <t>WHALE BEACH</t>
  </si>
  <si>
    <t>WHALE BEACH_2107</t>
  </si>
  <si>
    <t>WHEALBAH_2652</t>
  </si>
  <si>
    <t>WHEALBAH</t>
  </si>
  <si>
    <t>WHEELABOUT ANGLES_2336</t>
  </si>
  <si>
    <t>WHEELABOUT ANGLES</t>
  </si>
  <si>
    <t>WHEELER HEIGHTS_2097</t>
  </si>
  <si>
    <t>WHEELER HEIGHTS</t>
  </si>
  <si>
    <t>WHEENY CREEK_2758</t>
  </si>
  <si>
    <t>WHEENY CREEK</t>
  </si>
  <si>
    <t>WHEEO_2583</t>
  </si>
  <si>
    <t>WHEEO</t>
  </si>
  <si>
    <t>WHERROL FLAT_2429</t>
  </si>
  <si>
    <t>WHERROL FLAT</t>
  </si>
  <si>
    <t>WHIAN WHIAN_2480</t>
  </si>
  <si>
    <t>WHIAN WHIAN</t>
  </si>
  <si>
    <t>WHIPORIE_2469</t>
  </si>
  <si>
    <t>WHIPORIE</t>
  </si>
  <si>
    <t>WHITE CLIFFS_2836</t>
  </si>
  <si>
    <t>WHITE CLIFFS</t>
  </si>
  <si>
    <t>WHITE ROCK_2795</t>
  </si>
  <si>
    <t>WHITE ROCK</t>
  </si>
  <si>
    <t>WHITEBRIDGE_2290</t>
  </si>
  <si>
    <t>WHITEBRIDGE</t>
  </si>
  <si>
    <t>WHITEMAN CREEK_2460</t>
  </si>
  <si>
    <t>WHITEMAN CREEK</t>
  </si>
  <si>
    <t>WHITLOW_2404</t>
  </si>
  <si>
    <t>WHITLOW</t>
  </si>
  <si>
    <t>WHITTINGHAM_2330</t>
  </si>
  <si>
    <t>WHITTINGHAM</t>
  </si>
  <si>
    <t>WHITTON_2705</t>
  </si>
  <si>
    <t>WHITTON</t>
  </si>
  <si>
    <t>WHOOTA_2428</t>
  </si>
  <si>
    <t>WHOOTA</t>
  </si>
  <si>
    <t>WHYLANDRA CROSSING_2830</t>
  </si>
  <si>
    <t>WHYLANDRA CROSSING</t>
  </si>
  <si>
    <t>WIAGDON_2795</t>
  </si>
  <si>
    <t>WIAGDON</t>
  </si>
  <si>
    <t>WIANGAREE_2474</t>
  </si>
  <si>
    <t>WIANGAREE</t>
  </si>
  <si>
    <t>WIARBOROUGH_2580</t>
  </si>
  <si>
    <t>WIARBOROUGH</t>
  </si>
  <si>
    <t>WICKHAM_2293</t>
  </si>
  <si>
    <t>WICKHAM</t>
  </si>
  <si>
    <t>WIDDEN_2328</t>
  </si>
  <si>
    <t>WIDDEN</t>
  </si>
  <si>
    <t>WIDGELLI_2680</t>
  </si>
  <si>
    <t>WIDGELLI</t>
  </si>
  <si>
    <t>WILBERFORCE_2756</t>
  </si>
  <si>
    <t>WILBERFORCE</t>
  </si>
  <si>
    <t>WILBETREE_2850</t>
  </si>
  <si>
    <t>WILBETREE</t>
  </si>
  <si>
    <t>WILBY WILBY_2832</t>
  </si>
  <si>
    <t>WILBY WILBY</t>
  </si>
  <si>
    <t>WILCANNIA_2836</t>
  </si>
  <si>
    <t>WILCANNIA</t>
  </si>
  <si>
    <t>WILD CATTLE CREEK_2453</t>
  </si>
  <si>
    <t>WILD CATTLE CREEK</t>
  </si>
  <si>
    <t>WILDES MEADOW_2577</t>
  </si>
  <si>
    <t>WILDES MEADOW</t>
  </si>
  <si>
    <t>WILEY PARK_2195</t>
  </si>
  <si>
    <t>WILEY PARK</t>
  </si>
  <si>
    <t>WILGAMAR_2388</t>
  </si>
  <si>
    <t>WILGAMAR</t>
  </si>
  <si>
    <t>WILLALA_2382</t>
  </si>
  <si>
    <t>WILLALA</t>
  </si>
  <si>
    <t>WILLANDRA_2675</t>
  </si>
  <si>
    <t>WILLANDRA</t>
  </si>
  <si>
    <t>WILLARA CROSSING_2880</t>
  </si>
  <si>
    <t>WILLARA CROSSING</t>
  </si>
  <si>
    <t>WILLAWARRIN_2440</t>
  </si>
  <si>
    <t>WILLAWARRIN</t>
  </si>
  <si>
    <t>WILLBRIGGIE_2680</t>
  </si>
  <si>
    <t>WILLBRIGGIE</t>
  </si>
  <si>
    <t>WILLI WILLI_2440</t>
  </si>
  <si>
    <t>WILLI WILLI</t>
  </si>
  <si>
    <t>WILLIAMS CROSSING_2671</t>
  </si>
  <si>
    <t>WILLIAMS CROSSING</t>
  </si>
  <si>
    <t>WILLIAMSDALE_2620</t>
  </si>
  <si>
    <t>WILLIAMSDALE</t>
  </si>
  <si>
    <t>WILLIAMSDALE_2900</t>
  </si>
  <si>
    <t>WILLIAMTOWN RAAF_2314</t>
  </si>
  <si>
    <t>WILLIAMTOWN RAAF</t>
  </si>
  <si>
    <t>WILLIAMTOWN_2318</t>
  </si>
  <si>
    <t>WILLIAMTOWN</t>
  </si>
  <si>
    <t>WILLIGAM_2580</t>
  </si>
  <si>
    <t>WILLIGAM</t>
  </si>
  <si>
    <t>WILLIGOBUNG_2653</t>
  </si>
  <si>
    <t>WILLIGOBUNG</t>
  </si>
  <si>
    <t>WILLINA_2423</t>
  </si>
  <si>
    <t>WILLINA</t>
  </si>
  <si>
    <t>WILLMOT_2770</t>
  </si>
  <si>
    <t>WILLMOT</t>
  </si>
  <si>
    <t>WILLOUGHBY EAST_2068</t>
  </si>
  <si>
    <t>WILLOUGHBY EAST</t>
  </si>
  <si>
    <t>WILLOUGHBY_2068</t>
  </si>
  <si>
    <t>WILLOUGHBY</t>
  </si>
  <si>
    <t>WILLOW CORNER_2715</t>
  </si>
  <si>
    <t>WILLOW CORNER</t>
  </si>
  <si>
    <t>WILLOW DAM_2680</t>
  </si>
  <si>
    <t>WILLOW DAM</t>
  </si>
  <si>
    <t>WILLOW GROVE_2534</t>
  </si>
  <si>
    <t>WILLOW GROVE</t>
  </si>
  <si>
    <t>WILLOW TREE_2339</t>
  </si>
  <si>
    <t>WILLOW TREE</t>
  </si>
  <si>
    <t>WILLOW VALE_2534</t>
  </si>
  <si>
    <t>WILLOW VALE</t>
  </si>
  <si>
    <t>WILLOW VALE_2575</t>
  </si>
  <si>
    <t>WILLOWDALE_2565</t>
  </si>
  <si>
    <t>WILLOWDALE</t>
  </si>
  <si>
    <t>WILLSONS DOWNFALL_2372</t>
  </si>
  <si>
    <t>WILLSONS DOWNFALL</t>
  </si>
  <si>
    <t>WILLURAH_2710</t>
  </si>
  <si>
    <t>WILLURAH</t>
  </si>
  <si>
    <t>WILPINJONG_2850</t>
  </si>
  <si>
    <t>WILPINJONG</t>
  </si>
  <si>
    <t>WILSONS CREEK_2482</t>
  </si>
  <si>
    <t>WILSONS CREEK</t>
  </si>
  <si>
    <t>WILTON_2571</t>
  </si>
  <si>
    <t>WILTON</t>
  </si>
  <si>
    <t>WIMBLEDON_2795</t>
  </si>
  <si>
    <t>WIMBLEDON</t>
  </si>
  <si>
    <t>WIMBORNE_2346</t>
  </si>
  <si>
    <t>WIMBORNE</t>
  </si>
  <si>
    <t>WIMINDAH_2832</t>
  </si>
  <si>
    <t>WIMINDAH</t>
  </si>
  <si>
    <t>WINBAR_2840</t>
  </si>
  <si>
    <t>WINBAR</t>
  </si>
  <si>
    <t>WINBURNDALE_2795</t>
  </si>
  <si>
    <t>WINBURNDALE</t>
  </si>
  <si>
    <t>WINDA WOPPA_2324</t>
  </si>
  <si>
    <t>WINDA WOPPA</t>
  </si>
  <si>
    <t>WINDALE_2306</t>
  </si>
  <si>
    <t>WINDALE</t>
  </si>
  <si>
    <t>WINDANG_2528</t>
  </si>
  <si>
    <t>WINDANG</t>
  </si>
  <si>
    <t>WINDELLA DOWNS_2320</t>
  </si>
  <si>
    <t>WINDELLA DOWNS</t>
  </si>
  <si>
    <t>WINDELLA_2320</t>
  </si>
  <si>
    <t>WINDELLA</t>
  </si>
  <si>
    <t>WINDELLA_2386</t>
  </si>
  <si>
    <t>WINDELLAMA_2580</t>
  </si>
  <si>
    <t>WINDELLAMA</t>
  </si>
  <si>
    <t>WINDERA_2800</t>
  </si>
  <si>
    <t>WINDERA</t>
  </si>
  <si>
    <t>WINDERMERE PARK_2264</t>
  </si>
  <si>
    <t>WINDERMERE PARK</t>
  </si>
  <si>
    <t>WINDERMERE_2321</t>
  </si>
  <si>
    <t>WINDERMERE</t>
  </si>
  <si>
    <t>WINDEYER_2850</t>
  </si>
  <si>
    <t>WINDEYER</t>
  </si>
  <si>
    <t>WINDORA_2820</t>
  </si>
  <si>
    <t>WINDORA</t>
  </si>
  <si>
    <t>WINDOWIE_2720</t>
  </si>
  <si>
    <t>WINDOWIE</t>
  </si>
  <si>
    <t>WINDRADYNE_2795</t>
  </si>
  <si>
    <t>WINDRADYNE</t>
  </si>
  <si>
    <t>WINDSOR DOWNS_2756</t>
  </si>
  <si>
    <t>WINDSOR DOWNS</t>
  </si>
  <si>
    <t>WINDSOR_2756</t>
  </si>
  <si>
    <t>WINDSOR</t>
  </si>
  <si>
    <t>WINDY_2343</t>
  </si>
  <si>
    <t>WINDY</t>
  </si>
  <si>
    <t>WINEGROVE_2460</t>
  </si>
  <si>
    <t>WINEGROVE</t>
  </si>
  <si>
    <t>WINGADEE_2829</t>
  </si>
  <si>
    <t>WINGADEE</t>
  </si>
  <si>
    <t>WINGELLO_2579</t>
  </si>
  <si>
    <t>WINGELLO</t>
  </si>
  <si>
    <t>WINGEN_2337</t>
  </si>
  <si>
    <t>WINGEN</t>
  </si>
  <si>
    <t>WINGHAM_2429</t>
  </si>
  <si>
    <t>WINGHAM</t>
  </si>
  <si>
    <t>WINIFRED_2631</t>
  </si>
  <si>
    <t>WINIFRED</t>
  </si>
  <si>
    <t>WINMALEE_2777</t>
  </si>
  <si>
    <t>WINMALEE</t>
  </si>
  <si>
    <t>WINNUNGA_2669</t>
  </si>
  <si>
    <t>WINNUNGA</t>
  </si>
  <si>
    <t>WINSTON HILLS_2153</t>
  </si>
  <si>
    <t>WINSTON HILLS</t>
  </si>
  <si>
    <t>WINTON_2344</t>
  </si>
  <si>
    <t>WINTON</t>
  </si>
  <si>
    <t>WIREGA_2810</t>
  </si>
  <si>
    <t>WIREGA</t>
  </si>
  <si>
    <t>WIRLINGA_2640</t>
  </si>
  <si>
    <t>WIRLINGA</t>
  </si>
  <si>
    <t>WIRRABA_2849</t>
  </si>
  <si>
    <t>WIRRABA</t>
  </si>
  <si>
    <t>WIRRADGURIE_2422</t>
  </si>
  <si>
    <t>WIRRADGURIE</t>
  </si>
  <si>
    <t>WIRRAGULLA_2420</t>
  </si>
  <si>
    <t>WIRRAGULLA</t>
  </si>
  <si>
    <t>WIRRIMAH_2803</t>
  </si>
  <si>
    <t>WIRRIMAH</t>
  </si>
  <si>
    <t>WIRRIMBI_2447</t>
  </si>
  <si>
    <t>WIRRIMBI</t>
  </si>
  <si>
    <t>WIRRINYA_2871</t>
  </si>
  <si>
    <t>WIRRINYA</t>
  </si>
  <si>
    <t>WIRRIT_2400</t>
  </si>
  <si>
    <t>WIRRIT</t>
  </si>
  <si>
    <t>WISEMANS CREEK_2795</t>
  </si>
  <si>
    <t>WISEMANS CREEK</t>
  </si>
  <si>
    <t>WISEMANS FERRY_2775</t>
  </si>
  <si>
    <t>WISEMANS FERRY</t>
  </si>
  <si>
    <t>WITTITRIN_2440</t>
  </si>
  <si>
    <t>WITTITRIN</t>
  </si>
  <si>
    <t>WODEN_2606</t>
  </si>
  <si>
    <t>WODEN</t>
  </si>
  <si>
    <t>WODONGA_3690</t>
  </si>
  <si>
    <t>WODONGA</t>
  </si>
  <si>
    <t>WOERDEN_2420</t>
  </si>
  <si>
    <t>WOERDEN</t>
  </si>
  <si>
    <t>WOG WOG_2550</t>
  </si>
  <si>
    <t>WOG WOG</t>
  </si>
  <si>
    <t>WOG WOG_2622</t>
  </si>
  <si>
    <t>WOKO_2422</t>
  </si>
  <si>
    <t>WOKO</t>
  </si>
  <si>
    <t>WOLFRAM HILL_2372</t>
  </si>
  <si>
    <t>WOLFRAM HILL</t>
  </si>
  <si>
    <t>WOLGAN VALLEY_2790</t>
  </si>
  <si>
    <t>WOLGAN VALLEY</t>
  </si>
  <si>
    <t>WOLLANGAMBE_2790</t>
  </si>
  <si>
    <t>WOLLANGAMBE</t>
  </si>
  <si>
    <t>WOLLAR_2850</t>
  </si>
  <si>
    <t>WOLLAR</t>
  </si>
  <si>
    <t>WOLLEMI_2330</t>
  </si>
  <si>
    <t>WOLLEMI</t>
  </si>
  <si>
    <t>WOLLERANG_2850</t>
  </si>
  <si>
    <t>WOLLERANG</t>
  </si>
  <si>
    <t>WOLLI CREEK_2205</t>
  </si>
  <si>
    <t>WOLLI CREEK</t>
  </si>
  <si>
    <t>WOLLOGORANG_2580</t>
  </si>
  <si>
    <t>WOLLOGORANG</t>
  </si>
  <si>
    <t>WOLLOGORANG_2581</t>
  </si>
  <si>
    <t>WOLLOMBI_2325</t>
  </si>
  <si>
    <t>WOLLOMBI</t>
  </si>
  <si>
    <t>WOLLOMOMBI_2350</t>
  </si>
  <si>
    <t>WOLLOMOMBI</t>
  </si>
  <si>
    <t>WOLLONGBAR_2477</t>
  </si>
  <si>
    <t>WOLLONGBAR</t>
  </si>
  <si>
    <t>WOLLONGONG WEST_2500</t>
  </si>
  <si>
    <t>WOLLONGONG WEST</t>
  </si>
  <si>
    <t>WOLLONGONG_2500</t>
  </si>
  <si>
    <t>WOLLONGONG</t>
  </si>
  <si>
    <t>WOLLSTONECRAFT_2065</t>
  </si>
  <si>
    <t>WOLLSTONECRAFT</t>
  </si>
  <si>
    <t>WOLLUMBOOLA_2540</t>
  </si>
  <si>
    <t>WOLLUMBOOLA</t>
  </si>
  <si>
    <t>WOLLUN_2354</t>
  </si>
  <si>
    <t>WOLLUN</t>
  </si>
  <si>
    <t>WOLONGA CAMP_2408</t>
  </si>
  <si>
    <t>WOLONGA CAMP</t>
  </si>
  <si>
    <t>WOLSELEY PARK_2653</t>
  </si>
  <si>
    <t>WOLSELEY PARK</t>
  </si>
  <si>
    <t>WOLUMLA_2550</t>
  </si>
  <si>
    <t>WOLUMLA</t>
  </si>
  <si>
    <t>WOMBARRA_2515</t>
  </si>
  <si>
    <t>WOMBARRA</t>
  </si>
  <si>
    <t>WOMBAT CREEK_2460</t>
  </si>
  <si>
    <t>WOMBAT CREEK</t>
  </si>
  <si>
    <t>WOMBAT_2587</t>
  </si>
  <si>
    <t>WOMBAT</t>
  </si>
  <si>
    <t>WOMBEYAN CAVES_2580</t>
  </si>
  <si>
    <t>WOMBEYAN CAVES</t>
  </si>
  <si>
    <t>WOMBO SAWMILL_2832</t>
  </si>
  <si>
    <t>WOMBO SAWMILL</t>
  </si>
  <si>
    <t>WOMBOOTA_2731</t>
  </si>
  <si>
    <t>WOMBOOTA</t>
  </si>
  <si>
    <t>WOMBRAMURRA_2340</t>
  </si>
  <si>
    <t>WOMBRAMURRA</t>
  </si>
  <si>
    <t>WOMERAH_2756</t>
  </si>
  <si>
    <t>WOMERAH</t>
  </si>
  <si>
    <t>WOMMARA_2280</t>
  </si>
  <si>
    <t>WOMMARA</t>
  </si>
  <si>
    <t>WONBOYN NORTH_2551</t>
  </si>
  <si>
    <t>WONBOYN NORTH</t>
  </si>
  <si>
    <t>WONBOYN_2551</t>
  </si>
  <si>
    <t>WONBOYN</t>
  </si>
  <si>
    <t>WONDABYNE_2256</t>
  </si>
  <si>
    <t>WONDABYNE</t>
  </si>
  <si>
    <t>WONDALGA_2729</t>
  </si>
  <si>
    <t>WONDALGA</t>
  </si>
  <si>
    <t>WONGARBON_2831</t>
  </si>
  <si>
    <t>WONGARBON</t>
  </si>
  <si>
    <t>WONGAVALE_2480</t>
  </si>
  <si>
    <t>WONGAVALE</t>
  </si>
  <si>
    <t>WONGAWILLI_2530</t>
  </si>
  <si>
    <t>WONGAWILLI</t>
  </si>
  <si>
    <t>WONGO CREEK_2346</t>
  </si>
  <si>
    <t>WONGO CREEK</t>
  </si>
  <si>
    <t>WONGWIBINDA_2350</t>
  </si>
  <si>
    <t>WONGWIBINDA</t>
  </si>
  <si>
    <t>WOODBERRY_2322</t>
  </si>
  <si>
    <t>WOODBERRY</t>
  </si>
  <si>
    <t>WOODBINE_2560</t>
  </si>
  <si>
    <t>WOODBINE</t>
  </si>
  <si>
    <t>WOODBURN_2472</t>
  </si>
  <si>
    <t>WOODBURN</t>
  </si>
  <si>
    <t>WOODBURN_2538</t>
  </si>
  <si>
    <t>WOODCROFT_2767</t>
  </si>
  <si>
    <t>WOODCROFT</t>
  </si>
  <si>
    <t>WOODENBONG_2476</t>
  </si>
  <si>
    <t>WOODENBONG</t>
  </si>
  <si>
    <t>WOODEND_2658</t>
  </si>
  <si>
    <t>WOODEND</t>
  </si>
  <si>
    <t>WOODFORD ISLAND_2463</t>
  </si>
  <si>
    <t>WOODFORD ISLAND</t>
  </si>
  <si>
    <t>WOODFORD_2778</t>
  </si>
  <si>
    <t>WOODFORD</t>
  </si>
  <si>
    <t>WOODHILL_2535</t>
  </si>
  <si>
    <t>WOODHILL</t>
  </si>
  <si>
    <t>WOODHILLS_2535</t>
  </si>
  <si>
    <t>WOODHILLS</t>
  </si>
  <si>
    <t>WOODHOUSELEE_2580</t>
  </si>
  <si>
    <t>WOODHOUSELEE</t>
  </si>
  <si>
    <t>WOODLAND_2720</t>
  </si>
  <si>
    <t>WOODLAND</t>
  </si>
  <si>
    <t>WOODLANDS_2372</t>
  </si>
  <si>
    <t>WOODLANDS</t>
  </si>
  <si>
    <t>WOODLANDS_2536</t>
  </si>
  <si>
    <t>WOODLANDS_2575</t>
  </si>
  <si>
    <t>WOODLAWN_2480</t>
  </si>
  <si>
    <t>WOODLAWN</t>
  </si>
  <si>
    <t>WOODLEIGH_2474</t>
  </si>
  <si>
    <t>WOODLEIGH</t>
  </si>
  <si>
    <t>WOODPARK_2164</t>
  </si>
  <si>
    <t>WOODPARK</t>
  </si>
  <si>
    <t>WOODRISING_2284</t>
  </si>
  <si>
    <t>WOODRISING</t>
  </si>
  <si>
    <t>WOODSIDE_2372</t>
  </si>
  <si>
    <t>WOODSIDE</t>
  </si>
  <si>
    <t>WOODSREEF_2347</t>
  </si>
  <si>
    <t>WOODSREEF</t>
  </si>
  <si>
    <t>WOODSTOCK_2360</t>
  </si>
  <si>
    <t>WOODSTOCK</t>
  </si>
  <si>
    <t>WOODSTOCK_2538</t>
  </si>
  <si>
    <t>WOODSTOCK_2793</t>
  </si>
  <si>
    <t>WOODVALE_2400</t>
  </si>
  <si>
    <t>WOODVALE</t>
  </si>
  <si>
    <t>WOODVIEW_2470</t>
  </si>
  <si>
    <t>WOODVIEW</t>
  </si>
  <si>
    <t>WOODVILLE_2321</t>
  </si>
  <si>
    <t>WOODVILLE</t>
  </si>
  <si>
    <t>WOODVILLE_2370</t>
  </si>
  <si>
    <t>WOODY HEAD_2466</t>
  </si>
  <si>
    <t>WOODY HEAD</t>
  </si>
  <si>
    <t>WOOLBROOK_2354</t>
  </si>
  <si>
    <t>WOOLBROOK</t>
  </si>
  <si>
    <t>WOOLGARLO_2582</t>
  </si>
  <si>
    <t>WOOLGARLO</t>
  </si>
  <si>
    <t>WOOLGOOLGA_2456</t>
  </si>
  <si>
    <t>WOOLGOOLGA</t>
  </si>
  <si>
    <t>WOOLI_2462</t>
  </si>
  <si>
    <t>WOOLI</t>
  </si>
  <si>
    <t>WOOLLAHRA_2023</t>
  </si>
  <si>
    <t>WOOLLAHRA</t>
  </si>
  <si>
    <t>WOOLLAHRA_2025</t>
  </si>
  <si>
    <t>WOOLLAMIA_2540</t>
  </si>
  <si>
    <t>WOOLLAMIA</t>
  </si>
  <si>
    <t>WOOLLOOMOOLOO_2011</t>
  </si>
  <si>
    <t>WOOLLOOMOOLOO</t>
  </si>
  <si>
    <t>WOOLNERS ARM_2470</t>
  </si>
  <si>
    <t>WOOLNERS ARM</t>
  </si>
  <si>
    <t>WOOLOMIN_2340</t>
  </si>
  <si>
    <t>WOOLOMIN</t>
  </si>
  <si>
    <t>WOOLOOMA_2337</t>
  </si>
  <si>
    <t>WOOLOOMA</t>
  </si>
  <si>
    <t>WOOLOOWARE_2230</t>
  </si>
  <si>
    <t>WOOLOOWARE</t>
  </si>
  <si>
    <t>WOOLOWEYAH_2464</t>
  </si>
  <si>
    <t>WOOLOWEYAH</t>
  </si>
  <si>
    <t>WOOLWICH_2110</t>
  </si>
  <si>
    <t>WOOLWICH</t>
  </si>
  <si>
    <t>WOOMARGAMA_2644</t>
  </si>
  <si>
    <t>WOOMARGAMA</t>
  </si>
  <si>
    <t>WOOMBAH_2469</t>
  </si>
  <si>
    <t>WOOMBAH</t>
  </si>
  <si>
    <t>WOONGARRAH_2259</t>
  </si>
  <si>
    <t>WOONGARRAH</t>
  </si>
  <si>
    <t>WOONONA_2517</t>
  </si>
  <si>
    <t>WOONONA</t>
  </si>
  <si>
    <t>WOOROOWOOLGAN_2470</t>
  </si>
  <si>
    <t>WOOROOWOOLGAN</t>
  </si>
  <si>
    <t>WOOTTON_2423</t>
  </si>
  <si>
    <t>WOOTTON</t>
  </si>
  <si>
    <t>WOOYUNG_2483</t>
  </si>
  <si>
    <t>WOOYUNG</t>
  </si>
  <si>
    <t>WORLDS END_2850</t>
  </si>
  <si>
    <t>WORLDS END</t>
  </si>
  <si>
    <t>WORONORA DAM_2508</t>
  </si>
  <si>
    <t>WORONORA DAM</t>
  </si>
  <si>
    <t>WORONORA HEIGHTS_2233</t>
  </si>
  <si>
    <t>WORONORA HEIGHTS</t>
  </si>
  <si>
    <t>WORONORA_2232</t>
  </si>
  <si>
    <t>WORONORA</t>
  </si>
  <si>
    <t>WORRIGEE_2540</t>
  </si>
  <si>
    <t>WORRIGEE</t>
  </si>
  <si>
    <t>WORROWING HEIGHTS_2540</t>
  </si>
  <si>
    <t>WORROWING HEIGHTS</t>
  </si>
  <si>
    <t>WOY WOY BAY_2256</t>
  </si>
  <si>
    <t>WOY WOY BAY</t>
  </si>
  <si>
    <t>WOY WOY_2256</t>
  </si>
  <si>
    <t>WOY WOY</t>
  </si>
  <si>
    <t>WRATHALL_2642</t>
  </si>
  <si>
    <t>WRATHALL</t>
  </si>
  <si>
    <t>WRIGHTS BEACH_2540</t>
  </si>
  <si>
    <t>WRIGHTS BEACH</t>
  </si>
  <si>
    <t>WRIGHTS CREEK_2775</t>
  </si>
  <si>
    <t>WRIGHTS CREEK</t>
  </si>
  <si>
    <t>WUULUMAN_2820</t>
  </si>
  <si>
    <t>WUULUMAN</t>
  </si>
  <si>
    <t>WYALONG_2671</t>
  </si>
  <si>
    <t>WYALONG</t>
  </si>
  <si>
    <t>WYAN_2469</t>
  </si>
  <si>
    <t>WYAN</t>
  </si>
  <si>
    <t>WYANBENE_2622</t>
  </si>
  <si>
    <t>WYANBENE</t>
  </si>
  <si>
    <t>WYANGALA_2808</t>
  </si>
  <si>
    <t>WYANGALA</t>
  </si>
  <si>
    <t>WYANGLE_2720</t>
  </si>
  <si>
    <t>WYANGLE</t>
  </si>
  <si>
    <t>WYBONG_2333</t>
  </si>
  <si>
    <t>WYBONG</t>
  </si>
  <si>
    <t>WYBUNG_2259</t>
  </si>
  <si>
    <t>WYBUNG</t>
  </si>
  <si>
    <t>WYEE BAY_2259</t>
  </si>
  <si>
    <t>WYEE BAY</t>
  </si>
  <si>
    <t>WYEE POINT_2259</t>
  </si>
  <si>
    <t>WYEE POINT</t>
  </si>
  <si>
    <t>WYEE_2259</t>
  </si>
  <si>
    <t>WYEE</t>
  </si>
  <si>
    <t>WYLIE CREEK_2372</t>
  </si>
  <si>
    <t>WYLIE CREEK</t>
  </si>
  <si>
    <t>WYLIE CREEK_2476</t>
  </si>
  <si>
    <t>WYLIES FLAT_2330</t>
  </si>
  <si>
    <t>WYLIES FLAT</t>
  </si>
  <si>
    <t>WYMAH_2640</t>
  </si>
  <si>
    <t>WYMAH</t>
  </si>
  <si>
    <t>WYMAH_2644</t>
  </si>
  <si>
    <t>WYNDHAM_2550</t>
  </si>
  <si>
    <t>WYNDHAM</t>
  </si>
  <si>
    <t>WYNEDEN_2474</t>
  </si>
  <si>
    <t>WYNEDEN</t>
  </si>
  <si>
    <t>WYOMING_2250</t>
  </si>
  <si>
    <t>WYOMING</t>
  </si>
  <si>
    <t>WYOMING_2424</t>
  </si>
  <si>
    <t>WYONG CREEK_2259</t>
  </si>
  <si>
    <t>WYONG CREEK</t>
  </si>
  <si>
    <t>WYONG_2259</t>
  </si>
  <si>
    <t>WYONG</t>
  </si>
  <si>
    <t>WYONGAH_2259</t>
  </si>
  <si>
    <t>WYONGAH</t>
  </si>
  <si>
    <t>WYRALLAH_2480</t>
  </si>
  <si>
    <t>WYRALLAH</t>
  </si>
  <si>
    <t>WYRRA_2671</t>
  </si>
  <si>
    <t>WYRRA</t>
  </si>
  <si>
    <t>YABBRA_2469</t>
  </si>
  <si>
    <t>YABBRA</t>
  </si>
  <si>
    <t>YADBORO FLAT_2622</t>
  </si>
  <si>
    <t>YADBORO FLAT</t>
  </si>
  <si>
    <t>YADBORO_2539</t>
  </si>
  <si>
    <t>YADBORO</t>
  </si>
  <si>
    <t>YAGOBE_2401</t>
  </si>
  <si>
    <t>YAGOBE</t>
  </si>
  <si>
    <t>YAGON_2423</t>
  </si>
  <si>
    <t>YAGON</t>
  </si>
  <si>
    <t>YAGOONA ,SYDNEY_2199</t>
  </si>
  <si>
    <t>YAGOONA ,SYDNEY</t>
  </si>
  <si>
    <t>YAGOONA_2199</t>
  </si>
  <si>
    <t>YAGOONA</t>
  </si>
  <si>
    <t>YALBRAITH_2580</t>
  </si>
  <si>
    <t>YALBRAITH</t>
  </si>
  <si>
    <t>YALGOGRIN_2669</t>
  </si>
  <si>
    <t>YALGOGRIN</t>
  </si>
  <si>
    <t>YALLAH_2530</t>
  </si>
  <si>
    <t>YALLAH</t>
  </si>
  <si>
    <t>YALLAMBIE_2325</t>
  </si>
  <si>
    <t>YALLAMBIE</t>
  </si>
  <si>
    <t>YALLAROI_2402</t>
  </si>
  <si>
    <t>YALLAROI</t>
  </si>
  <si>
    <t>YALLAROI_2408</t>
  </si>
  <si>
    <t>YALLAROI_2411</t>
  </si>
  <si>
    <t>YALLOCK_2835</t>
  </si>
  <si>
    <t>YALLOCK</t>
  </si>
  <si>
    <t>YALWAL_2540</t>
  </si>
  <si>
    <t>YALWAL</t>
  </si>
  <si>
    <t>YALWAL_2622</t>
  </si>
  <si>
    <t>YAMBA_2464</t>
  </si>
  <si>
    <t>YAMBA</t>
  </si>
  <si>
    <t>YAMBLA_2640</t>
  </si>
  <si>
    <t>YAMBLA</t>
  </si>
  <si>
    <t>YAMBULLA_2550</t>
  </si>
  <si>
    <t>YAMBULLA</t>
  </si>
  <si>
    <t>YAMMA_2707</t>
  </si>
  <si>
    <t>YAMMA</t>
  </si>
  <si>
    <t>YANCO GLEN_2880</t>
  </si>
  <si>
    <t>YANCO GLEN</t>
  </si>
  <si>
    <t>YANCO_2703</t>
  </si>
  <si>
    <t>YANCO</t>
  </si>
  <si>
    <t>YANDERRA_2574</t>
  </si>
  <si>
    <t>YANDERRA</t>
  </si>
  <si>
    <t>YANGA_2711</t>
  </si>
  <si>
    <t>YANGA</t>
  </si>
  <si>
    <t>YANGALAKE_2715</t>
  </si>
  <si>
    <t>YANGALAKE</t>
  </si>
  <si>
    <t>YANGO_2325</t>
  </si>
  <si>
    <t>YANGO</t>
  </si>
  <si>
    <t>YANKEES CREEK_2550</t>
  </si>
  <si>
    <t>YANKEES CREEK</t>
  </si>
  <si>
    <t>YANNAWAH_2725</t>
  </si>
  <si>
    <t>YANNAWAH</t>
  </si>
  <si>
    <t>YANNERGEE_2343</t>
  </si>
  <si>
    <t>YANNERGEE</t>
  </si>
  <si>
    <t>YANS CROSSING_2720</t>
  </si>
  <si>
    <t>YANS CROSSING</t>
  </si>
  <si>
    <t>YANTABULLA_2840</t>
  </si>
  <si>
    <t>YANTABULLA</t>
  </si>
  <si>
    <t>YAOUK_2629</t>
  </si>
  <si>
    <t>YAOUK</t>
  </si>
  <si>
    <t>YARARA_2644</t>
  </si>
  <si>
    <t>YARARA</t>
  </si>
  <si>
    <t>YARMAWL_2705</t>
  </si>
  <si>
    <t>YARMAWL</t>
  </si>
  <si>
    <t>YARRA YARRA JUNCTION_2644</t>
  </si>
  <si>
    <t>YARRA YARRA JUNCTION</t>
  </si>
  <si>
    <t>YARRA_2580</t>
  </si>
  <si>
    <t>YARRA</t>
  </si>
  <si>
    <t>YARRABANDAI_2875</t>
  </si>
  <si>
    <t>YARRABANDAI</t>
  </si>
  <si>
    <t>YARRABANDAI_2876</t>
  </si>
  <si>
    <t>YARRABIN_2850</t>
  </si>
  <si>
    <t>YARRABIN</t>
  </si>
  <si>
    <t>YARRAFORD_2370</t>
  </si>
  <si>
    <t>YARRAFORD</t>
  </si>
  <si>
    <t>YARRAGAL_2820</t>
  </si>
  <si>
    <t>YARRAGAL</t>
  </si>
  <si>
    <t>YARRAGRIN_2842</t>
  </si>
  <si>
    <t>YARRAGRIN</t>
  </si>
  <si>
    <t>YARRAGUNDRY_2650</t>
  </si>
  <si>
    <t>YARRAGUNDRY</t>
  </si>
  <si>
    <t>YARRAHAPINNI_2441</t>
  </si>
  <si>
    <t>YARRAHAPINNI</t>
  </si>
  <si>
    <t>YARRAMALONG_2259</t>
  </si>
  <si>
    <t>YARRAMALONG</t>
  </si>
  <si>
    <t>YARRAMAN NORTH_2381</t>
  </si>
  <si>
    <t>YARRAMAN NORTH</t>
  </si>
  <si>
    <t>YARRAMAN_2343</t>
  </si>
  <si>
    <t>YARRAMAN</t>
  </si>
  <si>
    <t>YARRAMAN_2400</t>
  </si>
  <si>
    <t>YARRAMUNDI_2753</t>
  </si>
  <si>
    <t>YARRAMUNDI</t>
  </si>
  <si>
    <t>YARRANBAH_2388</t>
  </si>
  <si>
    <t>YARRANBAH</t>
  </si>
  <si>
    <t>YARRANBELLA_2447</t>
  </si>
  <si>
    <t>YARRANBELLA</t>
  </si>
  <si>
    <t>YARRANGOBILLY CAVES_2720</t>
  </si>
  <si>
    <t>YARRANGOBILLY CAVES</t>
  </si>
  <si>
    <t>YARRANGOBILLY_2720</t>
  </si>
  <si>
    <t>YARRANGOBILLY</t>
  </si>
  <si>
    <t>YARRAS_2446</t>
  </si>
  <si>
    <t>YARRAS</t>
  </si>
  <si>
    <t>YARRAS_2795</t>
  </si>
  <si>
    <t>YARRATT FOREST_2429</t>
  </si>
  <si>
    <t>YARRATT FOREST</t>
  </si>
  <si>
    <t>YARRAVEL_2440</t>
  </si>
  <si>
    <t>YARRAVEL</t>
  </si>
  <si>
    <t>YARRAWA_2328</t>
  </si>
  <si>
    <t>YARRAWA</t>
  </si>
  <si>
    <t>YARRAWARRAH_2233</t>
  </si>
  <si>
    <t>YARRAWARRAH</t>
  </si>
  <si>
    <t>YARRAWONGA PARK_2264</t>
  </si>
  <si>
    <t>YARRAWONGA PARK</t>
  </si>
  <si>
    <t>YARRAWONGA_2850</t>
  </si>
  <si>
    <t>YARRAWONGA</t>
  </si>
  <si>
    <t>YARRIE LAKE_2388</t>
  </si>
  <si>
    <t>YARRIE LAKE</t>
  </si>
  <si>
    <t>YARROW_2620</t>
  </si>
  <si>
    <t>YARROW</t>
  </si>
  <si>
    <t>YARROWFORD_2370</t>
  </si>
  <si>
    <t>YARROWFORD</t>
  </si>
  <si>
    <t>YARROWITCH_2354</t>
  </si>
  <si>
    <t>YARROWITCH</t>
  </si>
  <si>
    <t>YARROWYCK_2358</t>
  </si>
  <si>
    <t>YARROWYCK</t>
  </si>
  <si>
    <t>YARRUNGA_2577</t>
  </si>
  <si>
    <t>YARRUNGA</t>
  </si>
  <si>
    <t>YASS JUNCTION_2582</t>
  </si>
  <si>
    <t>YASS JUNCTION</t>
  </si>
  <si>
    <t>YASS RIVER_2582</t>
  </si>
  <si>
    <t>YASS RIVER</t>
  </si>
  <si>
    <t>YASS_2582</t>
  </si>
  <si>
    <t>YASS</t>
  </si>
  <si>
    <t>YATHELLA_2650</t>
  </si>
  <si>
    <t>YATHELLA</t>
  </si>
  <si>
    <t>YATHELLA_2652</t>
  </si>
  <si>
    <t>YATTALUNGA_2251</t>
  </si>
  <si>
    <t>YATTALUNGA</t>
  </si>
  <si>
    <t>YATTE YATTAH_2539</t>
  </si>
  <si>
    <t>YATTE YATTAH</t>
  </si>
  <si>
    <t>YATTEYATTAH_2539</t>
  </si>
  <si>
    <t>YATTEYATTAH</t>
  </si>
  <si>
    <t>YAVEN CREEK_2729</t>
  </si>
  <si>
    <t>YAVEN CREEK</t>
  </si>
  <si>
    <t>YEARINAN_2396</t>
  </si>
  <si>
    <t>YEARINAN</t>
  </si>
  <si>
    <t>YELGUN_2483</t>
  </si>
  <si>
    <t>YELGUN</t>
  </si>
  <si>
    <t>YELLOW CAMP_2832</t>
  </si>
  <si>
    <t>YELLOW CAMP</t>
  </si>
  <si>
    <t>YELLOW DAM_2371</t>
  </si>
  <si>
    <t>YELLOW DAM</t>
  </si>
  <si>
    <t>YELLOW PINCH_2548</t>
  </si>
  <si>
    <t>YELLOW PINCH</t>
  </si>
  <si>
    <t>YELLOW ROCK_2527</t>
  </si>
  <si>
    <t>YELLOW ROCK</t>
  </si>
  <si>
    <t>YELLOW ROCK_2777</t>
  </si>
  <si>
    <t>YELLOW TANK_2821</t>
  </si>
  <si>
    <t>YELLOW TANK</t>
  </si>
  <si>
    <t>YENDA_2681</t>
  </si>
  <si>
    <t>YENDA</t>
  </si>
  <si>
    <t>YENNORA_2161</t>
  </si>
  <si>
    <t>YENNORA</t>
  </si>
  <si>
    <t>YEO YEO_2725</t>
  </si>
  <si>
    <t>YEO YEO</t>
  </si>
  <si>
    <t>YEOVAL_2868</t>
  </si>
  <si>
    <t>YEOVAL</t>
  </si>
  <si>
    <t>YERONG CREEK_2642</t>
  </si>
  <si>
    <t>YERONG CREEK</t>
  </si>
  <si>
    <t>YERRANDERIE_2787</t>
  </si>
  <si>
    <t>YERRANDERIE</t>
  </si>
  <si>
    <t>YERRINBOOL_2575</t>
  </si>
  <si>
    <t>YERRINBOOL</t>
  </si>
  <si>
    <t>YERRIYONG_2540</t>
  </si>
  <si>
    <t>YERRIYONG</t>
  </si>
  <si>
    <t>YESSABAH_2440</t>
  </si>
  <si>
    <t>YESSABAH</t>
  </si>
  <si>
    <t>YETHERA_2874</t>
  </si>
  <si>
    <t>YETHERA</t>
  </si>
  <si>
    <t>YETHOLME_2795</t>
  </si>
  <si>
    <t>YETHOLME</t>
  </si>
  <si>
    <t>YETMAN_2410</t>
  </si>
  <si>
    <t>YETMAN</t>
  </si>
  <si>
    <t>YIDDAH_2668</t>
  </si>
  <si>
    <t>YIDDAH</t>
  </si>
  <si>
    <t>YIPPIN CREEK_2446</t>
  </si>
  <si>
    <t>YIPPIN CREEK</t>
  </si>
  <si>
    <t>YOOGALI EAST_2680</t>
  </si>
  <si>
    <t>YOOGALI EAST</t>
  </si>
  <si>
    <t>YOOGALI_2680</t>
  </si>
  <si>
    <t>YOOGALI</t>
  </si>
  <si>
    <t>YORKLEA_2470</t>
  </si>
  <si>
    <t>YORKLEA</t>
  </si>
  <si>
    <t>YOUNG_2594</t>
  </si>
  <si>
    <t>YOUNG</t>
  </si>
  <si>
    <t>YOUNGAREEN_2669</t>
  </si>
  <si>
    <t>YOUNGAREEN</t>
  </si>
  <si>
    <t>YOWAKA_2549</t>
  </si>
  <si>
    <t>YOWAKA</t>
  </si>
  <si>
    <t>YOWIE BAY_2228</t>
  </si>
  <si>
    <t>YOWIE BAY</t>
  </si>
  <si>
    <t>YOWRIE_2550</t>
  </si>
  <si>
    <t>YOWRIE</t>
  </si>
  <si>
    <t>YULLUNDRY_2867</t>
  </si>
  <si>
    <t>YULLUNDRY</t>
  </si>
  <si>
    <t>YURAMMIE_2550</t>
  </si>
  <si>
    <t>YURAMMIE</t>
  </si>
  <si>
    <t>YURAYGIR_2464</t>
  </si>
  <si>
    <t>YURAYGIR</t>
  </si>
  <si>
    <t>ZARA_2484</t>
  </si>
  <si>
    <t>ZARA</t>
  </si>
  <si>
    <t>ZETLAND_2017</t>
  </si>
  <si>
    <t>ZETLAND</t>
  </si>
  <si>
    <t>Error Messages</t>
  </si>
  <si>
    <t>Tab Reference</t>
  </si>
  <si>
    <t>weeks open per year</t>
  </si>
  <si>
    <t>days open per week</t>
  </si>
  <si>
    <t>hours open per day</t>
  </si>
  <si>
    <t>days open per fortnight</t>
  </si>
  <si>
    <t>Enrolled Children</t>
  </si>
  <si>
    <t>Venues</t>
  </si>
  <si>
    <t>Please check against the total children who are eligible for equity loading in Table E.1.1 above. The number of equity children enrolled with a disability is more than the total children who are eligible for equity loading.</t>
  </si>
  <si>
    <t>Please check the date entered</t>
  </si>
  <si>
    <t>Please Select Reference Year</t>
  </si>
  <si>
    <t>Please select SEIFA band</t>
  </si>
  <si>
    <t>Please select ARIA+ Band</t>
  </si>
  <si>
    <t>Major Cities</t>
  </si>
  <si>
    <t>Inner Regional</t>
  </si>
  <si>
    <t>Outer Regional</t>
  </si>
  <si>
    <t>Very Remote</t>
  </si>
  <si>
    <t>2023 Rates escalated at</t>
  </si>
  <si>
    <t>Community Preschool Fee Relief Rate</t>
  </si>
  <si>
    <t>Funding Items</t>
  </si>
  <si>
    <t>10 Enrolments Cost</t>
  </si>
  <si>
    <t>10 Enrolments Funding Rates</t>
  </si>
  <si>
    <t>Staff Wages</t>
  </si>
  <si>
    <t>Others</t>
  </si>
  <si>
    <t>NQF loading</t>
  </si>
  <si>
    <t>Funding floor</t>
  </si>
  <si>
    <t>Service support</t>
  </si>
  <si>
    <t>Venue support</t>
  </si>
  <si>
    <t>Vehicle support</t>
  </si>
  <si>
    <t>Regional loading</t>
  </si>
  <si>
    <t>Venue loading</t>
  </si>
  <si>
    <t>Vehicle loading</t>
  </si>
  <si>
    <t>Enrolment rate</t>
  </si>
  <si>
    <t xml:space="preserve">Equity rate: </t>
  </si>
  <si>
    <t>SEIFA Funding Band</t>
  </si>
  <si>
    <t>SEIFA Number</t>
  </si>
  <si>
    <t>2022 Start Strong SEIFA Funding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</si>
</sst>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s>
  <fonts count="85">
    <font>
      <sz val="11"/>
      <color theme="1"/>
      <name val="Calibri"/>
      <family val="2"/>
      <scheme val="minor"/>
    </font>
    <font>
      <b/>
      <sz val="11"/>
      <color theme="1"/>
      <name val="Calibri"/>
      <family val="2"/>
      <scheme val="minor"/>
    </font>
    <font>
      <sz val="10"/>
      <name val="Arial"/>
      <family val="2"/>
    </font>
    <font>
      <b/>
      <sz val="20"/>
      <color theme="3" tint="0.39997558519241921"/>
      <name val="Arial"/>
      <family val="2"/>
    </font>
    <font>
      <b/>
      <sz val="20"/>
      <color rgb="FF538DD5"/>
      <name val="Arial"/>
      <family val="2"/>
    </font>
    <font>
      <sz val="10"/>
      <color theme="1"/>
      <name val="Arial"/>
      <family val="2"/>
    </font>
    <font>
      <b/>
      <sz val="10"/>
      <color theme="1"/>
      <name val="Arial"/>
      <family val="2"/>
    </font>
    <font>
      <sz val="10"/>
      <color rgb="FFFF0000"/>
      <name val="Arial"/>
      <family val="2"/>
    </font>
    <font>
      <b/>
      <u/>
      <sz val="10"/>
      <color rgb="FFFF0000"/>
      <name val="Arial"/>
      <family val="2"/>
    </font>
    <font>
      <b/>
      <sz val="10"/>
      <color rgb="FFFF0000"/>
      <name val="Arial"/>
      <family val="2"/>
    </font>
    <font>
      <sz val="12"/>
      <name val="Arial"/>
      <family val="2"/>
    </font>
    <font>
      <b/>
      <sz val="10"/>
      <name val="Arial"/>
      <family val="2"/>
    </font>
    <font>
      <sz val="10"/>
      <color theme="1"/>
      <name val="Calibri"/>
      <family val="2"/>
      <scheme val="minor"/>
    </font>
    <font>
      <b/>
      <sz val="12"/>
      <color theme="1"/>
      <name val="Arial"/>
      <family val="2"/>
    </font>
    <font>
      <b/>
      <sz val="13"/>
      <color theme="1"/>
      <name val="Arial"/>
      <family val="2"/>
    </font>
    <font>
      <sz val="11"/>
      <color indexed="60"/>
      <name val="Calibri"/>
      <family val="2"/>
    </font>
    <font>
      <b/>
      <sz val="12"/>
      <color rgb="FF0070C0"/>
      <name val="Arial"/>
      <family val="2"/>
    </font>
    <font>
      <sz val="12"/>
      <color theme="1"/>
      <name val="Arial"/>
      <family val="2"/>
    </font>
    <font>
      <sz val="11"/>
      <color theme="1"/>
      <name val="Arial"/>
      <family val="2"/>
    </font>
    <font>
      <sz val="9"/>
      <color theme="1"/>
      <name val="Arial"/>
      <family val="2"/>
    </font>
    <font>
      <sz val="8"/>
      <color theme="1"/>
      <name val="Arial"/>
      <family val="2"/>
    </font>
    <font>
      <sz val="10"/>
      <color rgb="FF000000"/>
      <name val="Times New Roman"/>
      <family val="1"/>
    </font>
    <font>
      <u/>
      <sz val="11"/>
      <color theme="10"/>
      <name val="Calibri"/>
      <family val="2"/>
      <scheme val="minor"/>
    </font>
    <font>
      <sz val="11"/>
      <color theme="1"/>
      <name val="Calibri"/>
      <family val="2"/>
      <scheme val="minor"/>
    </font>
    <font>
      <b/>
      <sz val="11"/>
      <color theme="1" tint="4.9989318521683403E-2"/>
      <name val="Calibri"/>
      <family val="2"/>
      <scheme val="minor"/>
    </font>
    <font>
      <b/>
      <sz val="11"/>
      <color theme="4" tint="-0.499984740745262"/>
      <name val="Calibri"/>
      <family val="2"/>
      <scheme val="minor"/>
    </font>
    <font>
      <sz val="11"/>
      <color theme="1" tint="4.9989318521683403E-2"/>
      <name val="Calibri"/>
      <family val="2"/>
      <scheme val="minor"/>
    </font>
    <font>
      <sz val="11"/>
      <name val="Calibri"/>
      <family val="2"/>
      <scheme val="minor"/>
    </font>
    <font>
      <sz val="11"/>
      <color theme="0"/>
      <name val="Calibri"/>
      <family val="2"/>
      <scheme val="minor"/>
    </font>
    <font>
      <b/>
      <sz val="11"/>
      <color theme="1"/>
      <name val="Arial"/>
      <family val="2"/>
    </font>
    <font>
      <b/>
      <sz val="11"/>
      <color rgb="FFFF0000"/>
      <name val="Arial"/>
      <family val="2"/>
    </font>
    <font>
      <sz val="11"/>
      <color theme="4" tint="-0.249977111117893"/>
      <name val="Calibri"/>
      <family val="2"/>
      <scheme val="minor"/>
    </font>
    <font>
      <b/>
      <sz val="11"/>
      <color theme="4" tint="-0.249977111117893"/>
      <name val="Calibri"/>
      <family val="2"/>
      <scheme val="minor"/>
    </font>
    <font>
      <sz val="8"/>
      <color theme="0"/>
      <name val="Arial"/>
      <family val="2"/>
    </font>
    <font>
      <sz val="8"/>
      <color theme="1"/>
      <name val="Calibri"/>
      <family val="2"/>
      <scheme val="minor"/>
    </font>
    <font>
      <sz val="12"/>
      <color theme="0"/>
      <name val="Arial"/>
      <family val="2"/>
    </font>
    <font>
      <b/>
      <sz val="12"/>
      <name val="Arial"/>
      <family val="2"/>
    </font>
    <font>
      <b/>
      <sz val="12"/>
      <color theme="4" tint="-0.249977111117893"/>
      <name val="Arial"/>
      <family val="2"/>
    </font>
    <font>
      <b/>
      <sz val="13"/>
      <color theme="0"/>
      <name val="Arial"/>
      <family val="2"/>
    </font>
    <font>
      <b/>
      <sz val="8"/>
      <color theme="4"/>
      <name val="Calibri"/>
      <family val="2"/>
      <scheme val="minor"/>
    </font>
    <font>
      <b/>
      <sz val="8"/>
      <color theme="4"/>
      <name val="Arial"/>
      <family val="2"/>
    </font>
    <font>
      <b/>
      <i/>
      <sz val="8"/>
      <color theme="4"/>
      <name val="Arial"/>
      <family val="2"/>
    </font>
    <font>
      <b/>
      <i/>
      <sz val="10"/>
      <color theme="4"/>
      <name val="Arial"/>
      <family val="2"/>
    </font>
    <font>
      <sz val="10"/>
      <color rgb="FF222222"/>
      <name val="Arial"/>
      <family val="2"/>
    </font>
    <font>
      <sz val="8"/>
      <name val="Arial"/>
      <family val="2"/>
    </font>
    <font>
      <sz val="8"/>
      <color rgb="FFFF0000"/>
      <name val="Calibri"/>
      <family val="2"/>
      <scheme val="minor"/>
    </font>
    <font>
      <b/>
      <sz val="10"/>
      <color theme="4"/>
      <name val="Arial"/>
      <family val="2"/>
    </font>
    <font>
      <b/>
      <u/>
      <sz val="14"/>
      <color rgb="FF538DD5"/>
      <name val="Arial"/>
      <family val="2"/>
    </font>
    <font>
      <sz val="11"/>
      <name val="Arial"/>
      <family val="2"/>
    </font>
    <font>
      <b/>
      <sz val="11"/>
      <name val="Arial"/>
      <family val="2"/>
    </font>
    <font>
      <b/>
      <u/>
      <sz val="12"/>
      <color rgb="FF538DD5"/>
      <name val="Arial"/>
      <family val="2"/>
    </font>
    <font>
      <sz val="12"/>
      <color rgb="FF000000"/>
      <name val="Arial"/>
      <family val="2"/>
    </font>
    <font>
      <b/>
      <sz val="12"/>
      <color rgb="FF000000"/>
      <name val="Arial"/>
      <family val="2"/>
    </font>
    <font>
      <i/>
      <sz val="11"/>
      <color rgb="FF000000"/>
      <name val="Arial"/>
      <family val="2"/>
    </font>
    <font>
      <b/>
      <i/>
      <sz val="11"/>
      <color rgb="FF000000"/>
      <name val="Arial"/>
      <family val="2"/>
    </font>
    <font>
      <sz val="11"/>
      <color rgb="FFFF0000"/>
      <name val="Arial"/>
      <family val="2"/>
    </font>
    <font>
      <b/>
      <u/>
      <sz val="16"/>
      <color theme="4" tint="-0.249977111117893"/>
      <name val="Arial"/>
      <family val="2"/>
    </font>
    <font>
      <b/>
      <sz val="16"/>
      <name val="Arial"/>
      <family val="2"/>
    </font>
    <font>
      <b/>
      <sz val="14"/>
      <name val="Arial"/>
      <family val="2"/>
    </font>
    <font>
      <sz val="11"/>
      <color theme="0"/>
      <name val="Arial"/>
      <family val="2"/>
    </font>
    <font>
      <b/>
      <sz val="18"/>
      <color theme="1"/>
      <name val="Arial"/>
      <family val="2"/>
    </font>
    <font>
      <u/>
      <sz val="12"/>
      <color rgb="FF000000"/>
      <name val="Arial"/>
      <family val="2"/>
    </font>
    <font>
      <sz val="13"/>
      <color theme="1"/>
      <name val="Arial"/>
      <family val="2"/>
    </font>
    <font>
      <b/>
      <sz val="20"/>
      <color theme="4" tint="-0.249977111117893"/>
      <name val="Calibri"/>
      <family val="2"/>
      <scheme val="minor"/>
    </font>
    <font>
      <sz val="12"/>
      <color rgb="FFFF0000"/>
      <name val="Arial"/>
      <family val="2"/>
    </font>
    <font>
      <i/>
      <sz val="11"/>
      <color rgb="FFFF0000"/>
      <name val="Arial"/>
      <family val="2"/>
    </font>
    <font>
      <sz val="10"/>
      <color theme="0"/>
      <name val="Arial"/>
      <family val="2"/>
    </font>
    <font>
      <sz val="11"/>
      <color rgb="FFFF0000"/>
      <name val="Calibri"/>
      <family val="2"/>
      <scheme val="minor"/>
    </font>
    <font>
      <b/>
      <sz val="13"/>
      <color rgb="FFFF0000"/>
      <name val="Arial"/>
      <family val="2"/>
    </font>
    <font>
      <b/>
      <i/>
      <u/>
      <sz val="16"/>
      <color rgb="FFFF0000"/>
      <name val="Arial"/>
      <family val="2"/>
    </font>
    <font>
      <b/>
      <i/>
      <sz val="11"/>
      <color theme="4"/>
      <name val="Calibri"/>
      <family val="2"/>
      <scheme val="minor"/>
    </font>
    <font>
      <i/>
      <sz val="11"/>
      <color theme="0"/>
      <name val="Arial"/>
      <family val="2"/>
    </font>
    <font>
      <b/>
      <sz val="12"/>
      <color theme="0"/>
      <name val="Arial"/>
      <family val="2"/>
    </font>
    <font>
      <b/>
      <i/>
      <sz val="11"/>
      <color rgb="FFFF0000"/>
      <name val="Arial"/>
      <family val="2"/>
    </font>
    <font>
      <b/>
      <u/>
      <sz val="16"/>
      <color theme="0"/>
      <name val="Arial"/>
      <family val="2"/>
    </font>
    <font>
      <u/>
      <sz val="10"/>
      <color theme="8" tint="-0.249977111117893"/>
      <name val="Arial"/>
      <family val="2"/>
    </font>
    <font>
      <b/>
      <u/>
      <sz val="12"/>
      <color theme="8" tint="-0.249977111117893"/>
      <name val="Arial"/>
      <family val="2"/>
    </font>
    <font>
      <b/>
      <u/>
      <sz val="12"/>
      <color theme="4"/>
      <name val="Arial"/>
      <family val="2"/>
    </font>
    <font>
      <vertAlign val="superscript"/>
      <sz val="10"/>
      <color theme="1"/>
      <name val="Arial"/>
      <family val="2"/>
    </font>
    <font>
      <b/>
      <sz val="9"/>
      <color rgb="FFFF0000"/>
      <name val="Arial"/>
      <family val="2"/>
    </font>
    <font>
      <sz val="10"/>
      <color rgb="FF041E42"/>
      <name val="Arial"/>
      <family val="2"/>
    </font>
    <font>
      <b/>
      <sz val="16"/>
      <color theme="1"/>
      <name val="Arial"/>
      <family val="2"/>
    </font>
    <font>
      <b/>
      <i/>
      <sz val="11"/>
      <color theme="0"/>
      <name val="Arial"/>
      <family val="2"/>
    </font>
    <font>
      <b/>
      <sz val="10"/>
      <color theme="0"/>
      <name val="Arial"/>
      <family val="2"/>
    </font>
    <font>
      <sz val="11"/>
      <color indexed="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43"/>
      </patternFill>
    </fill>
    <fill>
      <patternFill patternType="solid">
        <fgColor theme="4" tint="0.59999389629810485"/>
        <bgColor indexed="64"/>
      </patternFill>
    </fill>
    <fill>
      <patternFill patternType="solid">
        <fgColor rgb="FFF9FAFD"/>
        <bgColor indexed="64"/>
      </patternFill>
    </fill>
    <fill>
      <patternFill patternType="solid">
        <fgColor theme="6"/>
        <bgColor theme="6"/>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2" tint="-4.9989318521683403E-2"/>
        <bgColor indexed="64"/>
      </patternFill>
    </fill>
    <fill>
      <patternFill patternType="solid">
        <fgColor rgb="FFFFFF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FFDDD5"/>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style="medium">
        <color rgb="FFCE0037"/>
      </bottom>
      <diagonal/>
    </border>
    <border>
      <left/>
      <right/>
      <top style="thin">
        <color indexed="64"/>
      </top>
      <bottom style="medium">
        <color rgb="FFCE0037"/>
      </bottom>
      <diagonal/>
    </border>
    <border>
      <left/>
      <right style="thin">
        <color indexed="64"/>
      </right>
      <top style="thin">
        <color indexed="64"/>
      </top>
      <bottom style="medium">
        <color rgb="FFCE0037"/>
      </bottom>
      <diagonal/>
    </border>
  </borders>
  <cellStyleXfs count="9">
    <xf numFmtId="0" fontId="0" fillId="0" borderId="0"/>
    <xf numFmtId="0" fontId="2" fillId="0" borderId="0"/>
    <xf numFmtId="0" fontId="15" fillId="4" borderId="0" applyNumberFormat="0" applyBorder="0" applyAlignment="0" applyProtection="0"/>
    <xf numFmtId="0" fontId="21" fillId="0" borderId="0"/>
    <xf numFmtId="0" fontId="22" fillId="0" borderId="0" applyNumberFormat="0" applyFill="0" applyBorder="0" applyAlignment="0" applyProtection="0"/>
    <xf numFmtId="44"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84" fillId="0" borderId="0"/>
  </cellStyleXfs>
  <cellXfs count="359">
    <xf numFmtId="0" fontId="0" fillId="0" borderId="0" xfId="0"/>
    <xf numFmtId="0" fontId="0" fillId="2" borderId="0" xfId="0" applyFill="1" applyProtection="1">
      <protection hidden="1"/>
    </xf>
    <xf numFmtId="0" fontId="0" fillId="2" borderId="0" xfId="0" applyFill="1"/>
    <xf numFmtId="0" fontId="7" fillId="2" borderId="0" xfId="0" applyFont="1" applyFill="1" applyAlignment="1" applyProtection="1">
      <alignment horizontal="center" vertical="center" wrapText="1"/>
      <protection hidden="1"/>
    </xf>
    <xf numFmtId="0" fontId="5" fillId="2" borderId="0" xfId="0" applyFont="1" applyFill="1" applyProtection="1">
      <protection hidden="1"/>
    </xf>
    <xf numFmtId="0" fontId="10" fillId="2" borderId="1" xfId="0" applyFont="1" applyFill="1" applyBorder="1" applyAlignment="1">
      <alignment horizontal="center" vertical="center" wrapText="1"/>
    </xf>
    <xf numFmtId="14" fontId="5" fillId="2" borderId="0" xfId="0" applyNumberFormat="1" applyFont="1" applyFill="1" applyAlignment="1" applyProtection="1">
      <alignment horizontal="center" vertical="center" wrapText="1"/>
      <protection hidden="1"/>
    </xf>
    <xf numFmtId="14" fontId="10" fillId="3" borderId="1" xfId="0" applyNumberFormat="1" applyFont="1" applyFill="1" applyBorder="1" applyAlignment="1" applyProtection="1">
      <alignment horizontal="center" vertical="center" wrapText="1"/>
      <protection locked="0"/>
    </xf>
    <xf numFmtId="14" fontId="5" fillId="2" borderId="0" xfId="0" applyNumberFormat="1" applyFont="1" applyFill="1" applyAlignment="1" applyProtection="1">
      <alignment horizontal="center" vertical="center"/>
      <protection hidden="1"/>
    </xf>
    <xf numFmtId="0" fontId="1" fillId="2" borderId="0" xfId="0" applyFont="1" applyFill="1" applyProtection="1">
      <protection hidden="1"/>
    </xf>
    <xf numFmtId="0" fontId="6" fillId="2" borderId="0" xfId="0" applyFont="1" applyFill="1" applyAlignment="1" applyProtection="1">
      <alignment horizontal="center" vertical="center"/>
      <protection hidden="1"/>
    </xf>
    <xf numFmtId="0" fontId="6" fillId="2" borderId="0" xfId="0" applyFont="1" applyFill="1" applyAlignment="1" applyProtection="1">
      <alignment horizontal="center" vertical="center" wrapText="1"/>
      <protection hidden="1"/>
    </xf>
    <xf numFmtId="0" fontId="11" fillId="2" borderId="0" xfId="1" applyFont="1" applyFill="1" applyAlignment="1" applyProtection="1">
      <alignment horizontal="left" vertical="center" wrapText="1"/>
      <protection hidden="1"/>
    </xf>
    <xf numFmtId="0" fontId="3" fillId="2" borderId="0" xfId="1" applyFont="1" applyFill="1" applyAlignment="1" applyProtection="1">
      <alignment horizontal="center" vertical="center"/>
      <protection hidden="1"/>
    </xf>
    <xf numFmtId="0" fontId="0" fillId="0" borderId="0" xfId="0"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left"/>
    </xf>
    <xf numFmtId="0" fontId="0" fillId="0" borderId="0" xfId="0" applyAlignment="1">
      <alignment horizontal="left"/>
    </xf>
    <xf numFmtId="0" fontId="0" fillId="0" borderId="1" xfId="0" applyBorder="1" applyAlignment="1">
      <alignment wrapText="1"/>
    </xf>
    <xf numFmtId="0" fontId="0" fillId="0" borderId="1" xfId="0" applyBorder="1"/>
    <xf numFmtId="0" fontId="0" fillId="0" borderId="11" xfId="0" applyBorder="1" applyAlignment="1">
      <alignment wrapText="1"/>
    </xf>
    <xf numFmtId="0" fontId="0" fillId="0" borderId="11" xfId="0" applyBorder="1"/>
    <xf numFmtId="0" fontId="4" fillId="2" borderId="0" xfId="1" applyFont="1" applyFill="1" applyAlignment="1" applyProtection="1">
      <alignment horizontal="center" vertical="center"/>
      <protection hidden="1"/>
    </xf>
    <xf numFmtId="0" fontId="11" fillId="2" borderId="0" xfId="1" applyFont="1" applyFill="1" applyAlignment="1" applyProtection="1">
      <alignment horizontal="center" vertical="center" wrapText="1"/>
      <protection hidden="1"/>
    </xf>
    <xf numFmtId="0" fontId="7"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0" fillId="5" borderId="0" xfId="0" applyFill="1"/>
    <xf numFmtId="0" fontId="10" fillId="2" borderId="0" xfId="0" applyFont="1" applyFill="1" applyAlignment="1">
      <alignment horizontal="center" vertical="center" wrapText="1"/>
    </xf>
    <xf numFmtId="0" fontId="0" fillId="6" borderId="0" xfId="0" applyFill="1" applyProtection="1">
      <protection hidden="1"/>
    </xf>
    <xf numFmtId="0" fontId="0" fillId="6" borderId="0" xfId="0" applyFill="1"/>
    <xf numFmtId="0" fontId="2" fillId="6" borderId="0" xfId="0" applyFont="1" applyFill="1" applyAlignment="1" applyProtection="1">
      <alignment horizontal="left" vertical="center" wrapText="1"/>
      <protection hidden="1"/>
    </xf>
    <xf numFmtId="0" fontId="0" fillId="0" borderId="0" xfId="0" applyAlignment="1">
      <alignment wrapText="1"/>
    </xf>
    <xf numFmtId="0" fontId="0" fillId="0" borderId="12" xfId="0" applyBorder="1" applyAlignment="1">
      <alignment wrapText="1"/>
    </xf>
    <xf numFmtId="0" fontId="0" fillId="0" borderId="12" xfId="0" applyBorder="1"/>
    <xf numFmtId="0" fontId="31" fillId="10" borderId="14" xfId="0" applyFont="1" applyFill="1" applyBorder="1" applyAlignment="1">
      <alignment wrapText="1"/>
    </xf>
    <xf numFmtId="0" fontId="32" fillId="0" borderId="5" xfId="0" applyFont="1" applyBorder="1" applyAlignment="1">
      <alignment wrapText="1"/>
    </xf>
    <xf numFmtId="0" fontId="34" fillId="0" borderId="0" xfId="0" applyFont="1"/>
    <xf numFmtId="0" fontId="0" fillId="2" borderId="0" xfId="0" applyFill="1" applyProtection="1">
      <protection locked="0"/>
    </xf>
    <xf numFmtId="0" fontId="5" fillId="2" borderId="0" xfId="0" applyFont="1" applyFill="1" applyAlignment="1" applyProtection="1">
      <alignment vertical="center" wrapText="1"/>
      <protection locked="0"/>
    </xf>
    <xf numFmtId="0" fontId="2" fillId="0" borderId="0" xfId="4" applyFont="1" applyBorder="1" applyAlignment="1" applyProtection="1">
      <alignment vertical="center" wrapText="1"/>
      <protection locked="0"/>
    </xf>
    <xf numFmtId="0" fontId="7" fillId="2" borderId="0" xfId="0" applyFont="1" applyFill="1" applyAlignment="1" applyProtection="1">
      <alignment vertical="center"/>
      <protection locked="0"/>
    </xf>
    <xf numFmtId="0" fontId="34" fillId="0" borderId="14" xfId="0" applyFont="1" applyBorder="1"/>
    <xf numFmtId="0" fontId="39" fillId="0" borderId="7" xfId="0" applyFont="1" applyBorder="1" applyAlignment="1">
      <alignment horizontal="center" vertical="center"/>
    </xf>
    <xf numFmtId="0" fontId="39" fillId="0" borderId="10" xfId="0" applyFont="1" applyBorder="1" applyAlignment="1">
      <alignment horizontal="center" vertical="center"/>
    </xf>
    <xf numFmtId="0" fontId="40" fillId="0" borderId="3" xfId="1" applyFont="1" applyBorder="1" applyAlignment="1">
      <alignment horizontal="center"/>
    </xf>
    <xf numFmtId="0" fontId="40" fillId="0" borderId="4" xfId="1" applyFont="1" applyBorder="1" applyAlignment="1">
      <alignment horizontal="center"/>
    </xf>
    <xf numFmtId="0" fontId="40" fillId="0" borderId="8" xfId="1" applyFont="1" applyBorder="1" applyAlignment="1">
      <alignment horizontal="center"/>
    </xf>
    <xf numFmtId="0" fontId="41" fillId="0" borderId="7" xfId="1" applyFont="1" applyBorder="1" applyAlignment="1">
      <alignment horizontal="center"/>
    </xf>
    <xf numFmtId="0" fontId="41" fillId="0" borderId="0" xfId="1" applyFont="1" applyAlignment="1">
      <alignment horizontal="center"/>
    </xf>
    <xf numFmtId="0" fontId="41" fillId="0" borderId="2" xfId="1" applyFont="1" applyBorder="1" applyAlignment="1">
      <alignment horizontal="center"/>
    </xf>
    <xf numFmtId="0" fontId="41" fillId="0" borderId="10" xfId="1" applyFont="1" applyBorder="1" applyAlignment="1">
      <alignment horizontal="center"/>
    </xf>
    <xf numFmtId="0" fontId="41" fillId="0" borderId="6" xfId="1" applyFont="1" applyBorder="1" applyAlignment="1">
      <alignment horizontal="center"/>
    </xf>
    <xf numFmtId="0" fontId="42" fillId="0" borderId="1" xfId="1" applyFont="1" applyBorder="1" applyAlignment="1">
      <alignment horizontal="center"/>
    </xf>
    <xf numFmtId="0" fontId="43" fillId="0" borderId="1" xfId="0" applyFont="1" applyBorder="1"/>
    <xf numFmtId="0" fontId="34" fillId="0" borderId="12" xfId="0" applyFont="1" applyBorder="1"/>
    <xf numFmtId="1" fontId="44" fillId="11" borderId="5" xfId="1" applyNumberFormat="1" applyFont="1" applyFill="1" applyBorder="1" applyAlignment="1">
      <alignment horizontal="center"/>
    </xf>
    <xf numFmtId="1" fontId="44" fillId="12" borderId="14" xfId="1" applyNumberFormat="1" applyFont="1" applyFill="1" applyBorder="1" applyAlignment="1">
      <alignment horizontal="center"/>
    </xf>
    <xf numFmtId="164" fontId="44" fillId="11" borderId="0" xfId="5" applyNumberFormat="1" applyFont="1" applyFill="1" applyBorder="1" applyAlignment="1">
      <alignment horizontal="center"/>
    </xf>
    <xf numFmtId="164" fontId="44" fillId="11" borderId="9" xfId="5" applyNumberFormat="1" applyFont="1" applyFill="1" applyBorder="1" applyAlignment="1">
      <alignment horizontal="center"/>
    </xf>
    <xf numFmtId="0" fontId="44" fillId="11" borderId="0" xfId="5" applyNumberFormat="1" applyFont="1" applyFill="1" applyBorder="1" applyAlignment="1">
      <alignment horizontal="center"/>
    </xf>
    <xf numFmtId="0" fontId="12" fillId="0" borderId="1" xfId="0" applyFont="1" applyBorder="1"/>
    <xf numFmtId="1" fontId="44" fillId="12" borderId="12" xfId="1" applyNumberFormat="1" applyFont="1" applyFill="1" applyBorder="1" applyAlignment="1">
      <alignment horizontal="center"/>
    </xf>
    <xf numFmtId="0" fontId="45" fillId="0" borderId="0" xfId="0" applyFont="1"/>
    <xf numFmtId="0" fontId="34" fillId="0" borderId="6" xfId="0" applyFont="1" applyBorder="1"/>
    <xf numFmtId="1" fontId="44" fillId="11" borderId="7" xfId="1" applyNumberFormat="1" applyFont="1" applyFill="1" applyBorder="1" applyAlignment="1">
      <alignment horizontal="center"/>
    </xf>
    <xf numFmtId="1" fontId="44" fillId="12" borderId="6" xfId="1" applyNumberFormat="1" applyFont="1" applyFill="1" applyBorder="1" applyAlignment="1">
      <alignment horizontal="center"/>
    </xf>
    <xf numFmtId="164" fontId="44" fillId="11" borderId="2" xfId="5" applyNumberFormat="1" applyFont="1" applyFill="1" applyBorder="1" applyAlignment="1">
      <alignment horizontal="center"/>
    </xf>
    <xf numFmtId="164" fontId="44" fillId="11" borderId="10" xfId="5" applyNumberFormat="1" applyFont="1" applyFill="1" applyBorder="1" applyAlignment="1">
      <alignment horizontal="center"/>
    </xf>
    <xf numFmtId="1" fontId="0" fillId="0" borderId="0" xfId="0" applyNumberFormat="1"/>
    <xf numFmtId="0" fontId="28" fillId="2" borderId="0" xfId="0" applyFont="1" applyFill="1"/>
    <xf numFmtId="0" fontId="19" fillId="2" borderId="0" xfId="0" applyFont="1" applyFill="1" applyAlignment="1" applyProtection="1">
      <alignment horizontal="right"/>
      <protection hidden="1"/>
    </xf>
    <xf numFmtId="0" fontId="18" fillId="0" borderId="0" xfId="0" applyFont="1"/>
    <xf numFmtId="0" fontId="46" fillId="0" borderId="0" xfId="1" applyFont="1" applyAlignment="1">
      <alignment horizontal="center" vertical="center" wrapText="1"/>
    </xf>
    <xf numFmtId="0" fontId="7" fillId="2" borderId="0" xfId="0" applyFont="1" applyFill="1" applyAlignment="1" applyProtection="1">
      <alignment horizontal="left" vertical="center" wrapText="1"/>
      <protection locked="0"/>
    </xf>
    <xf numFmtId="0" fontId="25" fillId="3" borderId="1" xfId="0" applyFont="1" applyFill="1" applyBorder="1" applyProtection="1">
      <protection hidden="1"/>
    </xf>
    <xf numFmtId="44" fontId="0" fillId="3" borderId="1" xfId="5" applyFont="1" applyFill="1" applyBorder="1" applyProtection="1">
      <protection hidden="1"/>
    </xf>
    <xf numFmtId="0" fontId="0" fillId="2" borderId="1" xfId="0" applyFill="1" applyBorder="1" applyProtection="1">
      <protection hidden="1"/>
    </xf>
    <xf numFmtId="0" fontId="26" fillId="2" borderId="0" xfId="0" applyFont="1" applyFill="1" applyProtection="1">
      <protection hidden="1"/>
    </xf>
    <xf numFmtId="0" fontId="0" fillId="0" borderId="13" xfId="0" applyBorder="1" applyProtection="1">
      <protection hidden="1"/>
    </xf>
    <xf numFmtId="0" fontId="0" fillId="0" borderId="11" xfId="0" applyBorder="1" applyProtection="1">
      <protection hidden="1"/>
    </xf>
    <xf numFmtId="44" fontId="0" fillId="0" borderId="0" xfId="0" applyNumberFormat="1" applyProtection="1">
      <protection hidden="1"/>
    </xf>
    <xf numFmtId="44" fontId="27" fillId="0" borderId="0" xfId="0" applyNumberFormat="1" applyFont="1" applyProtection="1">
      <protection hidden="1"/>
    </xf>
    <xf numFmtId="0" fontId="50" fillId="13" borderId="0" xfId="0" applyFont="1" applyFill="1" applyAlignment="1">
      <alignment vertical="center" wrapText="1"/>
    </xf>
    <xf numFmtId="44" fontId="26" fillId="0" borderId="13" xfId="5" applyFont="1" applyFill="1" applyBorder="1" applyAlignment="1" applyProtection="1">
      <alignment wrapText="1"/>
      <protection hidden="1"/>
    </xf>
    <xf numFmtId="44" fontId="1" fillId="2" borderId="0" xfId="0" applyNumberFormat="1" applyFont="1" applyFill="1" applyProtection="1">
      <protection hidden="1"/>
    </xf>
    <xf numFmtId="0" fontId="18" fillId="2" borderId="0" xfId="0" applyFont="1" applyFill="1" applyProtection="1">
      <protection locked="0"/>
    </xf>
    <xf numFmtId="0" fontId="52" fillId="14" borderId="15" xfId="0" applyFont="1" applyFill="1" applyBorder="1" applyAlignment="1">
      <alignment vertical="center" wrapText="1"/>
    </xf>
    <xf numFmtId="0" fontId="52" fillId="3" borderId="15" xfId="0" applyFont="1" applyFill="1" applyBorder="1" applyAlignment="1">
      <alignment vertical="center"/>
    </xf>
    <xf numFmtId="0" fontId="51" fillId="3" borderId="15" xfId="0" applyFont="1" applyFill="1" applyBorder="1" applyAlignment="1">
      <alignment vertical="center" wrapText="1"/>
    </xf>
    <xf numFmtId="0" fontId="51" fillId="0" borderId="0" xfId="0" applyFont="1" applyAlignment="1">
      <alignment vertical="center" wrapText="1"/>
    </xf>
    <xf numFmtId="0" fontId="6" fillId="2" borderId="1" xfId="0" applyFont="1" applyFill="1" applyBorder="1" applyAlignment="1" applyProtection="1">
      <alignment horizontal="right" vertical="center"/>
      <protection hidden="1"/>
    </xf>
    <xf numFmtId="0" fontId="6" fillId="2" borderId="6" xfId="0" applyFont="1" applyFill="1" applyBorder="1" applyAlignment="1" applyProtection="1">
      <alignment horizontal="right" vertical="center" wrapText="1"/>
      <protection hidden="1"/>
    </xf>
    <xf numFmtId="0" fontId="6" fillId="2" borderId="1" xfId="0" applyFont="1" applyFill="1" applyBorder="1" applyAlignment="1" applyProtection="1">
      <alignment horizontal="right" vertical="center" wrapText="1"/>
      <protection hidden="1"/>
    </xf>
    <xf numFmtId="0" fontId="30" fillId="2" borderId="0" xfId="0" applyFont="1" applyFill="1" applyProtection="1">
      <protection hidden="1"/>
    </xf>
    <xf numFmtId="0" fontId="6" fillId="2" borderId="1" xfId="0" quotePrefix="1" applyFont="1" applyFill="1" applyBorder="1" applyAlignment="1" applyProtection="1">
      <alignment horizontal="center" vertical="center" wrapText="1"/>
      <protection hidden="1"/>
    </xf>
    <xf numFmtId="0" fontId="20" fillId="2" borderId="0" xfId="0" quotePrefix="1" applyFont="1" applyFill="1" applyAlignment="1" applyProtection="1">
      <alignment vertical="center" wrapText="1"/>
      <protection hidden="1"/>
    </xf>
    <xf numFmtId="0" fontId="33" fillId="2" borderId="0" xfId="0" quotePrefix="1" applyFont="1" applyFill="1" applyAlignment="1" applyProtection="1">
      <alignment horizontal="center" vertical="center" wrapText="1"/>
      <protection hidden="1"/>
    </xf>
    <xf numFmtId="0" fontId="14" fillId="2" borderId="5" xfId="0" applyFont="1" applyFill="1" applyBorder="1" applyProtection="1">
      <protection hidden="1"/>
    </xf>
    <xf numFmtId="0" fontId="14" fillId="2" borderId="0" xfId="0" applyFont="1" applyFill="1" applyProtection="1">
      <protection hidden="1"/>
    </xf>
    <xf numFmtId="0" fontId="29" fillId="2" borderId="1" xfId="0" applyFont="1" applyFill="1" applyBorder="1" applyAlignment="1" applyProtection="1">
      <alignment horizontal="center" vertical="center" wrapText="1"/>
      <protection hidden="1"/>
    </xf>
    <xf numFmtId="0" fontId="29" fillId="2" borderId="11" xfId="0" applyFont="1" applyFill="1" applyBorder="1" applyAlignment="1" applyProtection="1">
      <alignment horizontal="center" vertical="center" wrapText="1"/>
      <protection hidden="1"/>
    </xf>
    <xf numFmtId="0" fontId="18" fillId="2" borderId="14" xfId="0" applyFont="1" applyFill="1" applyBorder="1" applyProtection="1">
      <protection hidden="1"/>
    </xf>
    <xf numFmtId="0" fontId="29" fillId="2" borderId="13" xfId="0" applyFont="1" applyFill="1" applyBorder="1" applyAlignment="1" applyProtection="1">
      <alignment horizontal="center" vertical="center" wrapText="1"/>
      <protection hidden="1"/>
    </xf>
    <xf numFmtId="0" fontId="36" fillId="2" borderId="11" xfId="0" applyFont="1" applyFill="1" applyBorder="1" applyAlignment="1" applyProtection="1">
      <alignment horizontal="center" vertical="center" wrapText="1"/>
      <protection hidden="1"/>
    </xf>
    <xf numFmtId="0" fontId="36" fillId="2" borderId="6" xfId="0" applyFont="1" applyFill="1" applyBorder="1" applyAlignment="1" applyProtection="1">
      <alignment horizontal="center" vertical="center" wrapText="1"/>
      <protection hidden="1"/>
    </xf>
    <xf numFmtId="0" fontId="36" fillId="2" borderId="13" xfId="0" applyFont="1" applyFill="1" applyBorder="1" applyAlignment="1" applyProtection="1">
      <alignment horizontal="center" vertical="center" wrapText="1"/>
      <protection hidden="1"/>
    </xf>
    <xf numFmtId="0" fontId="37" fillId="2" borderId="5" xfId="0" applyFont="1" applyFill="1" applyBorder="1" applyAlignment="1" applyProtection="1">
      <alignment vertical="top"/>
      <protection hidden="1"/>
    </xf>
    <xf numFmtId="0" fontId="16" fillId="2" borderId="0" xfId="0" applyFont="1" applyFill="1" applyAlignment="1" applyProtection="1">
      <alignment vertical="top"/>
      <protection hidden="1"/>
    </xf>
    <xf numFmtId="0" fontId="17" fillId="2" borderId="5" xfId="0" applyFont="1" applyFill="1" applyBorder="1" applyProtection="1">
      <protection hidden="1"/>
    </xf>
    <xf numFmtId="0" fontId="17" fillId="2" borderId="0" xfId="0" applyFont="1" applyFill="1" applyProtection="1">
      <protection hidden="1"/>
    </xf>
    <xf numFmtId="0" fontId="18" fillId="2" borderId="5" xfId="0" applyFont="1" applyFill="1" applyBorder="1" applyProtection="1">
      <protection hidden="1"/>
    </xf>
    <xf numFmtId="0" fontId="18" fillId="2" borderId="1" xfId="0" applyFont="1" applyFill="1" applyBorder="1" applyAlignment="1" applyProtection="1">
      <alignment horizontal="left" vertical="center"/>
      <protection hidden="1"/>
    </xf>
    <xf numFmtId="0" fontId="29" fillId="2" borderId="0" xfId="0" applyFont="1" applyFill="1" applyAlignment="1" applyProtection="1">
      <alignment horizontal="right"/>
      <protection hidden="1"/>
    </xf>
    <xf numFmtId="9" fontId="29" fillId="2" borderId="0" xfId="6" applyFont="1" applyFill="1" applyBorder="1" applyAlignment="1" applyProtection="1">
      <alignment horizontal="left"/>
      <protection hidden="1"/>
    </xf>
    <xf numFmtId="0" fontId="29" fillId="2" borderId="1" xfId="0" applyFont="1" applyFill="1" applyBorder="1" applyAlignment="1" applyProtection="1">
      <alignment horizontal="left" vertical="center"/>
      <protection hidden="1"/>
    </xf>
    <xf numFmtId="0" fontId="19" fillId="2" borderId="0" xfId="0" applyFont="1" applyFill="1" applyAlignment="1" applyProtection="1">
      <alignment vertical="center" wrapText="1"/>
      <protection hidden="1"/>
    </xf>
    <xf numFmtId="0" fontId="35" fillId="2" borderId="0" xfId="0" quotePrefix="1" applyFont="1" applyFill="1" applyAlignment="1" applyProtection="1">
      <alignment horizontal="center" vertical="center" wrapText="1"/>
      <protection hidden="1"/>
    </xf>
    <xf numFmtId="43" fontId="35" fillId="2" borderId="0" xfId="7" applyFont="1" applyFill="1" applyBorder="1" applyAlignment="1" applyProtection="1">
      <alignment horizontal="center" vertical="center"/>
      <protection hidden="1"/>
    </xf>
    <xf numFmtId="0" fontId="18" fillId="2" borderId="1" xfId="0" applyFont="1" applyFill="1" applyBorder="1" applyAlignment="1" applyProtection="1">
      <alignment horizontal="left" vertical="center" wrapText="1"/>
      <protection hidden="1"/>
    </xf>
    <xf numFmtId="43" fontId="17" fillId="2" borderId="0" xfId="7" applyFont="1" applyFill="1" applyBorder="1" applyAlignment="1" applyProtection="1">
      <alignment horizontal="center" vertical="center"/>
      <protection hidden="1"/>
    </xf>
    <xf numFmtId="0" fontId="18" fillId="2" borderId="2" xfId="0" applyFont="1" applyFill="1" applyBorder="1" applyAlignment="1" applyProtection="1">
      <alignment vertical="top"/>
      <protection hidden="1"/>
    </xf>
    <xf numFmtId="0" fontId="38" fillId="2" borderId="0" xfId="0" applyFont="1" applyFill="1" applyProtection="1">
      <protection hidden="1"/>
    </xf>
    <xf numFmtId="0" fontId="18" fillId="3" borderId="1" xfId="0" quotePrefix="1" applyFont="1" applyFill="1" applyBorder="1" applyAlignment="1" applyProtection="1">
      <alignment horizontal="center" vertical="center"/>
      <protection locked="0" hidden="1"/>
    </xf>
    <xf numFmtId="0" fontId="18" fillId="3" borderId="1" xfId="0" quotePrefix="1" applyFont="1" applyFill="1" applyBorder="1" applyAlignment="1" applyProtection="1">
      <alignment horizontal="center" vertical="center" wrapText="1"/>
      <protection locked="0" hidden="1"/>
    </xf>
    <xf numFmtId="0" fontId="48" fillId="2" borderId="0" xfId="0" applyFont="1" applyFill="1" applyProtection="1">
      <protection hidden="1"/>
    </xf>
    <xf numFmtId="0" fontId="58" fillId="2" borderId="1" xfId="0" applyFont="1" applyFill="1" applyBorder="1" applyProtection="1">
      <protection hidden="1"/>
    </xf>
    <xf numFmtId="0" fontId="49" fillId="2" borderId="1" xfId="0" applyFont="1" applyFill="1" applyBorder="1" applyAlignment="1" applyProtection="1">
      <alignment horizontal="center"/>
      <protection hidden="1"/>
    </xf>
    <xf numFmtId="44" fontId="49" fillId="2" borderId="1" xfId="0" applyNumberFormat="1" applyFont="1" applyFill="1" applyBorder="1" applyAlignment="1" applyProtection="1">
      <alignment horizontal="right"/>
      <protection hidden="1"/>
    </xf>
    <xf numFmtId="0" fontId="48" fillId="2" borderId="1" xfId="0" applyFont="1" applyFill="1" applyBorder="1" applyAlignment="1" applyProtection="1">
      <alignment horizontal="left" indent="1"/>
      <protection hidden="1"/>
    </xf>
    <xf numFmtId="0" fontId="48" fillId="2" borderId="1" xfId="0" applyFont="1" applyFill="1" applyBorder="1" applyProtection="1">
      <protection hidden="1"/>
    </xf>
    <xf numFmtId="2" fontId="48" fillId="2" borderId="1" xfId="0" applyNumberFormat="1" applyFont="1" applyFill="1" applyBorder="1" applyAlignment="1" applyProtection="1">
      <alignment horizontal="right"/>
      <protection hidden="1"/>
    </xf>
    <xf numFmtId="0" fontId="59" fillId="2" borderId="1" xfId="0" applyFont="1" applyFill="1" applyBorder="1" applyProtection="1">
      <protection hidden="1"/>
    </xf>
    <xf numFmtId="0" fontId="49" fillId="2" borderId="1" xfId="0" applyFont="1" applyFill="1" applyBorder="1" applyProtection="1">
      <protection hidden="1"/>
    </xf>
    <xf numFmtId="44" fontId="48" fillId="2" borderId="1" xfId="5" applyFont="1" applyFill="1" applyBorder="1" applyProtection="1">
      <protection hidden="1"/>
    </xf>
    <xf numFmtId="0" fontId="59" fillId="2" borderId="0" xfId="0" applyFont="1" applyFill="1" applyProtection="1">
      <protection hidden="1"/>
    </xf>
    <xf numFmtId="0" fontId="60" fillId="2" borderId="0" xfId="0" applyFont="1" applyFill="1" applyProtection="1">
      <protection hidden="1"/>
    </xf>
    <xf numFmtId="0" fontId="18" fillId="2" borderId="0" xfId="0" applyFont="1" applyFill="1" applyProtection="1">
      <protection hidden="1"/>
    </xf>
    <xf numFmtId="0" fontId="59" fillId="2" borderId="0" xfId="0" applyFont="1" applyFill="1" applyAlignment="1" applyProtection="1">
      <alignment horizontal="center"/>
      <protection hidden="1"/>
    </xf>
    <xf numFmtId="0" fontId="18" fillId="2" borderId="4" xfId="0" applyFont="1" applyFill="1" applyBorder="1" applyProtection="1">
      <protection hidden="1"/>
    </xf>
    <xf numFmtId="0" fontId="59" fillId="2" borderId="4" xfId="0" applyFont="1" applyFill="1" applyBorder="1" applyAlignment="1" applyProtection="1">
      <alignment horizontal="center"/>
      <protection hidden="1"/>
    </xf>
    <xf numFmtId="0" fontId="18" fillId="2" borderId="8" xfId="0" applyFont="1" applyFill="1" applyBorder="1" applyProtection="1">
      <protection hidden="1"/>
    </xf>
    <xf numFmtId="0" fontId="18" fillId="2" borderId="9" xfId="0" applyFont="1" applyFill="1" applyBorder="1" applyProtection="1">
      <protection hidden="1"/>
    </xf>
    <xf numFmtId="0" fontId="18" fillId="2" borderId="0" xfId="0" applyFont="1" applyFill="1" applyAlignment="1" applyProtection="1">
      <alignment horizontal="right"/>
      <protection hidden="1"/>
    </xf>
    <xf numFmtId="0" fontId="18" fillId="2" borderId="0" xfId="0" applyFont="1" applyFill="1" applyAlignment="1" applyProtection="1">
      <alignment horizontal="left"/>
      <protection hidden="1"/>
    </xf>
    <xf numFmtId="0" fontId="18" fillId="2" borderId="7" xfId="0" applyFont="1" applyFill="1" applyBorder="1" applyProtection="1">
      <protection hidden="1"/>
    </xf>
    <xf numFmtId="0" fontId="18" fillId="2" borderId="2" xfId="0" applyFont="1" applyFill="1" applyBorder="1" applyProtection="1">
      <protection hidden="1"/>
    </xf>
    <xf numFmtId="0" fontId="59" fillId="2" borderId="2" xfId="0" applyFont="1" applyFill="1" applyBorder="1" applyAlignment="1" applyProtection="1">
      <alignment horizontal="center"/>
      <protection hidden="1"/>
    </xf>
    <xf numFmtId="0" fontId="18" fillId="2" borderId="10" xfId="0" applyFont="1" applyFill="1" applyBorder="1" applyProtection="1">
      <protection hidden="1"/>
    </xf>
    <xf numFmtId="0" fontId="18" fillId="2" borderId="0" xfId="0" applyFont="1" applyFill="1" applyAlignment="1" applyProtection="1">
      <alignment horizontal="left" vertical="center" wrapText="1"/>
      <protection hidden="1"/>
    </xf>
    <xf numFmtId="0" fontId="36" fillId="2" borderId="5" xfId="0" applyFont="1" applyFill="1" applyBorder="1" applyProtection="1">
      <protection hidden="1"/>
    </xf>
    <xf numFmtId="0" fontId="36" fillId="2" borderId="0" xfId="0" applyFont="1" applyFill="1" applyProtection="1">
      <protection hidden="1"/>
    </xf>
    <xf numFmtId="0" fontId="36" fillId="2" borderId="9" xfId="0" applyFont="1" applyFill="1" applyBorder="1" applyProtection="1">
      <protection hidden="1"/>
    </xf>
    <xf numFmtId="0" fontId="18" fillId="2" borderId="0" xfId="0" applyFont="1" applyFill="1" applyAlignment="1" applyProtection="1">
      <alignment horizontal="center"/>
      <protection hidden="1"/>
    </xf>
    <xf numFmtId="0" fontId="18" fillId="2" borderId="2" xfId="0" applyFont="1" applyFill="1" applyBorder="1" applyAlignment="1" applyProtection="1">
      <alignment horizontal="center"/>
      <protection hidden="1"/>
    </xf>
    <xf numFmtId="0" fontId="29" fillId="2" borderId="0" xfId="0" applyFont="1" applyFill="1" applyAlignment="1" applyProtection="1">
      <alignment horizontal="left" vertical="center"/>
      <protection hidden="1"/>
    </xf>
    <xf numFmtId="0" fontId="48" fillId="2" borderId="9" xfId="0" applyFont="1" applyFill="1" applyBorder="1" applyProtection="1">
      <protection hidden="1"/>
    </xf>
    <xf numFmtId="0" fontId="59" fillId="2" borderId="5" xfId="0" applyFont="1" applyFill="1" applyBorder="1" applyProtection="1">
      <protection hidden="1"/>
    </xf>
    <xf numFmtId="0" fontId="59" fillId="2" borderId="9" xfId="0" applyFont="1" applyFill="1" applyBorder="1" applyProtection="1">
      <protection hidden="1"/>
    </xf>
    <xf numFmtId="0" fontId="59" fillId="2" borderId="0" xfId="0" applyFont="1" applyFill="1" applyAlignment="1" applyProtection="1">
      <alignment horizontal="left" indent="1"/>
      <protection hidden="1"/>
    </xf>
    <xf numFmtId="0" fontId="48" fillId="2" borderId="5" xfId="0" applyFont="1" applyFill="1" applyBorder="1" applyProtection="1">
      <protection hidden="1"/>
    </xf>
    <xf numFmtId="0" fontId="18" fillId="2" borderId="0" xfId="0" applyFont="1" applyFill="1"/>
    <xf numFmtId="0" fontId="18" fillId="0" borderId="0" xfId="0" applyFont="1" applyProtection="1">
      <protection locked="0"/>
    </xf>
    <xf numFmtId="0" fontId="18" fillId="2" borderId="0" xfId="0" applyFont="1" applyFill="1" applyAlignment="1">
      <alignment vertical="center"/>
    </xf>
    <xf numFmtId="0" fontId="52" fillId="14" borderId="0" xfId="0" applyFont="1" applyFill="1" applyAlignment="1">
      <alignment wrapText="1"/>
    </xf>
    <xf numFmtId="0" fontId="52" fillId="15" borderId="15" xfId="0" applyFont="1" applyFill="1" applyBorder="1" applyAlignment="1">
      <alignment vertical="center" wrapText="1"/>
    </xf>
    <xf numFmtId="0" fontId="52" fillId="16" borderId="15" xfId="0" applyFont="1" applyFill="1" applyBorder="1" applyAlignment="1">
      <alignment vertical="center" wrapText="1"/>
    </xf>
    <xf numFmtId="0" fontId="64" fillId="2" borderId="0" xfId="1" applyFont="1" applyFill="1" applyAlignment="1" applyProtection="1">
      <alignment horizontal="left" vertical="center"/>
      <protection hidden="1"/>
    </xf>
    <xf numFmtId="0" fontId="62" fillId="0" borderId="4" xfId="2" applyFont="1" applyFill="1" applyBorder="1" applyAlignment="1" applyProtection="1">
      <alignment vertical="top"/>
      <protection hidden="1"/>
    </xf>
    <xf numFmtId="0" fontId="18" fillId="0" borderId="0" xfId="0" applyFont="1" applyProtection="1">
      <protection hidden="1"/>
    </xf>
    <xf numFmtId="43" fontId="29" fillId="2" borderId="3" xfId="7" applyFont="1" applyFill="1" applyBorder="1" applyAlignment="1" applyProtection="1">
      <alignment horizontal="right" vertical="center"/>
      <protection hidden="1"/>
    </xf>
    <xf numFmtId="165" fontId="29" fillId="2" borderId="8" xfId="7" applyNumberFormat="1" applyFont="1" applyFill="1" applyBorder="1" applyAlignment="1" applyProtection="1">
      <alignment horizontal="left" vertical="center"/>
      <protection hidden="1"/>
    </xf>
    <xf numFmtId="0" fontId="18" fillId="17" borderId="5" xfId="0" applyFont="1" applyFill="1" applyBorder="1" applyAlignment="1" applyProtection="1">
      <alignment vertical="center"/>
      <protection hidden="1"/>
    </xf>
    <xf numFmtId="0" fontId="52" fillId="8" borderId="15" xfId="0" applyFont="1" applyFill="1" applyBorder="1" applyAlignment="1">
      <alignment vertical="center" wrapText="1"/>
    </xf>
    <xf numFmtId="0" fontId="52" fillId="8" borderId="15" xfId="0" applyFont="1" applyFill="1" applyBorder="1" applyAlignment="1">
      <alignment vertical="center"/>
    </xf>
    <xf numFmtId="0" fontId="52" fillId="8" borderId="4" xfId="0" applyFont="1" applyFill="1" applyBorder="1" applyAlignment="1">
      <alignment vertical="center" wrapText="1"/>
    </xf>
    <xf numFmtId="0" fontId="52" fillId="0" borderId="0" xfId="0" applyFont="1" applyAlignment="1">
      <alignment vertical="center" wrapText="1"/>
    </xf>
    <xf numFmtId="2" fontId="18" fillId="3" borderId="1" xfId="0" quotePrefix="1" applyNumberFormat="1" applyFont="1" applyFill="1" applyBorder="1" applyAlignment="1" applyProtection="1">
      <alignment horizontal="center" vertical="center" wrapText="1"/>
      <protection locked="0" hidden="1"/>
    </xf>
    <xf numFmtId="4" fontId="49" fillId="2" borderId="1" xfId="0" applyNumberFormat="1" applyFont="1" applyFill="1" applyBorder="1" applyAlignment="1" applyProtection="1">
      <alignment horizontal="right"/>
      <protection hidden="1"/>
    </xf>
    <xf numFmtId="43" fontId="17" fillId="2" borderId="1" xfId="7" applyFont="1" applyFill="1" applyBorder="1" applyAlignment="1" applyProtection="1">
      <alignment horizontal="center" vertical="center"/>
      <protection hidden="1"/>
    </xf>
    <xf numFmtId="0" fontId="18" fillId="2" borderId="0" xfId="0" quotePrefix="1" applyFont="1" applyFill="1" applyAlignment="1" applyProtection="1">
      <alignment horizontal="center"/>
      <protection hidden="1"/>
    </xf>
    <xf numFmtId="0" fontId="36" fillId="0" borderId="0" xfId="0" applyFont="1" applyProtection="1">
      <protection hidden="1"/>
    </xf>
    <xf numFmtId="44" fontId="0" fillId="2" borderId="1" xfId="0" applyNumberFormat="1" applyFill="1" applyBorder="1" applyProtection="1">
      <protection hidden="1"/>
    </xf>
    <xf numFmtId="0" fontId="18" fillId="0" borderId="13" xfId="0" applyFont="1" applyBorder="1" applyAlignment="1" applyProtection="1">
      <alignment horizontal="left" vertical="center" wrapText="1"/>
      <protection hidden="1"/>
    </xf>
    <xf numFmtId="10" fontId="0" fillId="2" borderId="0" xfId="6" applyNumberFormat="1" applyFont="1" applyFill="1" applyAlignment="1" applyProtection="1">
      <alignment horizontal="left"/>
      <protection hidden="1"/>
    </xf>
    <xf numFmtId="44" fontId="0" fillId="2" borderId="1" xfId="5" applyFont="1" applyFill="1" applyBorder="1" applyProtection="1">
      <protection hidden="1"/>
    </xf>
    <xf numFmtId="0" fontId="29" fillId="2" borderId="0" xfId="0" applyFont="1" applyFill="1" applyAlignment="1" applyProtection="1">
      <alignment horizontal="center" vertical="center"/>
      <protection hidden="1"/>
    </xf>
    <xf numFmtId="44" fontId="57" fillId="2" borderId="1" xfId="0" applyNumberFormat="1" applyFont="1" applyFill="1" applyBorder="1" applyProtection="1">
      <protection hidden="1"/>
    </xf>
    <xf numFmtId="0" fontId="49" fillId="2" borderId="1" xfId="0" applyFont="1" applyFill="1" applyBorder="1" applyAlignment="1" applyProtection="1">
      <alignment horizontal="left"/>
      <protection hidden="1"/>
    </xf>
    <xf numFmtId="0" fontId="48" fillId="2" borderId="1" xfId="0" applyFont="1" applyFill="1" applyBorder="1" applyAlignment="1" applyProtection="1">
      <alignment horizontal="left" indent="3"/>
      <protection hidden="1"/>
    </xf>
    <xf numFmtId="0" fontId="48" fillId="2" borderId="1" xfId="0" applyFont="1" applyFill="1" applyBorder="1" applyAlignment="1" applyProtection="1">
      <alignment horizontal="left"/>
      <protection hidden="1"/>
    </xf>
    <xf numFmtId="0" fontId="10" fillId="2" borderId="1" xfId="0" applyFont="1" applyFill="1" applyBorder="1" applyAlignment="1" applyProtection="1">
      <alignment horizontal="center" vertical="center" wrapText="1"/>
      <protection hidden="1"/>
    </xf>
    <xf numFmtId="0" fontId="48" fillId="2" borderId="4" xfId="0" applyFont="1" applyFill="1" applyBorder="1" applyProtection="1">
      <protection hidden="1"/>
    </xf>
    <xf numFmtId="0" fontId="48" fillId="2" borderId="8" xfId="0" applyFont="1" applyFill="1" applyBorder="1" applyProtection="1">
      <protection hidden="1"/>
    </xf>
    <xf numFmtId="0" fontId="13" fillId="2" borderId="0" xfId="0" applyFont="1" applyFill="1" applyAlignment="1" applyProtection="1">
      <alignment horizontal="center" vertical="center" wrapText="1"/>
      <protection hidden="1"/>
    </xf>
    <xf numFmtId="0" fontId="0" fillId="0" borderId="0" xfId="0" quotePrefix="1"/>
    <xf numFmtId="0" fontId="5" fillId="2" borderId="9" xfId="0" applyFont="1" applyFill="1" applyBorder="1" applyProtection="1">
      <protection hidden="1"/>
    </xf>
    <xf numFmtId="0" fontId="16" fillId="2" borderId="5" xfId="0" applyFont="1" applyFill="1" applyBorder="1" applyAlignment="1" applyProtection="1">
      <alignment vertical="top"/>
      <protection hidden="1"/>
    </xf>
    <xf numFmtId="0" fontId="5" fillId="2" borderId="0" xfId="0" applyFont="1" applyFill="1" applyAlignment="1" applyProtection="1">
      <alignment wrapText="1"/>
      <protection hidden="1"/>
    </xf>
    <xf numFmtId="0" fontId="16" fillId="2" borderId="5" xfId="0" applyFont="1" applyFill="1" applyBorder="1" applyAlignment="1" applyProtection="1">
      <alignment vertical="top" wrapText="1"/>
      <protection hidden="1"/>
    </xf>
    <xf numFmtId="0" fontId="36" fillId="2" borderId="14" xfId="0" applyFont="1" applyFill="1" applyBorder="1" applyAlignment="1" applyProtection="1">
      <alignment horizontal="center" vertical="center" wrapText="1"/>
      <protection hidden="1"/>
    </xf>
    <xf numFmtId="0" fontId="36" fillId="2" borderId="0" xfId="0" applyFont="1" applyFill="1" applyAlignment="1" applyProtection="1">
      <alignment horizontal="center" vertical="center" wrapText="1"/>
      <protection hidden="1"/>
    </xf>
    <xf numFmtId="0" fontId="5" fillId="2" borderId="9" xfId="0" applyFont="1" applyFill="1" applyBorder="1" applyAlignment="1" applyProtection="1">
      <alignment wrapText="1"/>
      <protection hidden="1"/>
    </xf>
    <xf numFmtId="0" fontId="66" fillId="2" borderId="0" xfId="0" applyFont="1" applyFill="1" applyProtection="1">
      <protection hidden="1"/>
    </xf>
    <xf numFmtId="0" fontId="38" fillId="2" borderId="5" xfId="0" applyFont="1" applyFill="1" applyBorder="1" applyAlignment="1" applyProtection="1">
      <alignment vertical="top"/>
      <protection hidden="1"/>
    </xf>
    <xf numFmtId="0" fontId="66" fillId="2" borderId="9" xfId="0" applyFont="1" applyFill="1" applyBorder="1" applyProtection="1">
      <protection hidden="1"/>
    </xf>
    <xf numFmtId="0" fontId="36" fillId="2" borderId="1" xfId="0" applyFont="1" applyFill="1" applyBorder="1" applyAlignment="1" applyProtection="1">
      <alignment horizontal="center" vertical="center" wrapText="1"/>
      <protection hidden="1"/>
    </xf>
    <xf numFmtId="0" fontId="7" fillId="2" borderId="0" xfId="0" applyFont="1" applyFill="1" applyProtection="1">
      <protection hidden="1"/>
    </xf>
    <xf numFmtId="0" fontId="68" fillId="2" borderId="5" xfId="0" applyFont="1" applyFill="1" applyBorder="1" applyAlignment="1" applyProtection="1">
      <alignment vertical="top"/>
      <protection hidden="1"/>
    </xf>
    <xf numFmtId="0" fontId="9" fillId="2" borderId="0" xfId="0" applyFont="1" applyFill="1" applyAlignment="1" applyProtection="1">
      <alignment horizontal="center" vertical="center" wrapText="1"/>
      <protection hidden="1"/>
    </xf>
    <xf numFmtId="0" fontId="7" fillId="2" borderId="9" xfId="0" applyFont="1" applyFill="1" applyBorder="1" applyProtection="1">
      <protection hidden="1"/>
    </xf>
    <xf numFmtId="0" fontId="69" fillId="13" borderId="5" xfId="0" applyFont="1" applyFill="1" applyBorder="1" applyAlignment="1">
      <alignment vertical="center" wrapText="1"/>
    </xf>
    <xf numFmtId="0" fontId="69" fillId="13" borderId="0" xfId="0" applyFont="1" applyFill="1" applyAlignment="1">
      <alignment vertical="center" wrapText="1"/>
    </xf>
    <xf numFmtId="0" fontId="65" fillId="2" borderId="0" xfId="0" applyFont="1" applyFill="1" applyAlignment="1" applyProtection="1">
      <alignment horizontal="center" vertical="center"/>
      <protection hidden="1"/>
    </xf>
    <xf numFmtId="0" fontId="67" fillId="0" borderId="0" xfId="0" applyFont="1" applyAlignment="1">
      <alignment horizontal="center" vertical="center"/>
    </xf>
    <xf numFmtId="9" fontId="0" fillId="0" borderId="1" xfId="6" applyFont="1" applyBorder="1"/>
    <xf numFmtId="0" fontId="18" fillId="3" borderId="1" xfId="0" quotePrefix="1" applyFont="1" applyFill="1" applyBorder="1" applyAlignment="1" applyProtection="1">
      <alignment vertical="center" wrapText="1"/>
      <protection locked="0" hidden="1"/>
    </xf>
    <xf numFmtId="0" fontId="31" fillId="10" borderId="12" xfId="0" applyFont="1" applyFill="1" applyBorder="1"/>
    <xf numFmtId="0" fontId="67" fillId="0" borderId="0" xfId="0" quotePrefix="1" applyFont="1"/>
    <xf numFmtId="0" fontId="73" fillId="2" borderId="0" xfId="0" applyFont="1" applyFill="1" applyProtection="1">
      <protection hidden="1"/>
    </xf>
    <xf numFmtId="0" fontId="73" fillId="2" borderId="0" xfId="0" applyFont="1" applyFill="1" applyAlignment="1" applyProtection="1">
      <alignment horizontal="center"/>
      <protection hidden="1"/>
    </xf>
    <xf numFmtId="0" fontId="74" fillId="13" borderId="5" xfId="0" applyFont="1" applyFill="1" applyBorder="1" applyAlignment="1">
      <alignment vertical="center" wrapText="1"/>
    </xf>
    <xf numFmtId="0" fontId="71" fillId="2" borderId="0" xfId="0" applyFont="1" applyFill="1" applyAlignment="1" applyProtection="1">
      <alignment vertical="center" wrapText="1"/>
      <protection hidden="1"/>
    </xf>
    <xf numFmtId="0" fontId="74" fillId="13" borderId="0" xfId="0" applyFont="1" applyFill="1" applyAlignment="1">
      <alignment vertical="center" wrapText="1"/>
    </xf>
    <xf numFmtId="0" fontId="72" fillId="2" borderId="0" xfId="0" applyFont="1" applyFill="1" applyAlignment="1" applyProtection="1">
      <alignment horizontal="center" vertical="center" wrapText="1"/>
      <protection hidden="1"/>
    </xf>
    <xf numFmtId="9" fontId="0" fillId="0" borderId="1" xfId="6" applyFont="1" applyBorder="1" applyAlignment="1">
      <alignment horizontal="center" vertical="center" wrapText="1"/>
    </xf>
    <xf numFmtId="0" fontId="24" fillId="7" borderId="1" xfId="0" applyFont="1" applyFill="1" applyBorder="1" applyAlignment="1" applyProtection="1">
      <alignment horizontal="center" vertical="center" wrapText="1"/>
      <protection hidden="1"/>
    </xf>
    <xf numFmtId="166" fontId="48" fillId="2" borderId="1" xfId="5" applyNumberFormat="1" applyFont="1" applyFill="1" applyBorder="1" applyAlignment="1" applyProtection="1">
      <alignment horizontal="right"/>
      <protection hidden="1"/>
    </xf>
    <xf numFmtId="0" fontId="18" fillId="17" borderId="0" xfId="0" applyFont="1" applyFill="1" applyProtection="1">
      <protection hidden="1"/>
    </xf>
    <xf numFmtId="0" fontId="73" fillId="2" borderId="9" xfId="0" applyFont="1" applyFill="1" applyBorder="1" applyProtection="1">
      <protection hidden="1"/>
    </xf>
    <xf numFmtId="44" fontId="5" fillId="2" borderId="0" xfId="5" applyFont="1" applyFill="1" applyBorder="1" applyProtection="1">
      <protection hidden="1"/>
    </xf>
    <xf numFmtId="43" fontId="29" fillId="2" borderId="5" xfId="7" applyFont="1" applyFill="1" applyBorder="1" applyAlignment="1" applyProtection="1">
      <alignment horizontal="right" vertical="center"/>
      <protection hidden="1"/>
    </xf>
    <xf numFmtId="165" fontId="29" fillId="2" borderId="9" xfId="7" applyNumberFormat="1" applyFont="1" applyFill="1" applyBorder="1" applyAlignment="1" applyProtection="1">
      <alignment horizontal="left" vertical="center"/>
      <protection hidden="1"/>
    </xf>
    <xf numFmtId="0" fontId="29" fillId="2" borderId="6" xfId="0" applyFont="1" applyFill="1" applyBorder="1" applyAlignment="1" applyProtection="1">
      <alignment horizontal="center" vertical="center" wrapText="1"/>
      <protection hidden="1"/>
    </xf>
    <xf numFmtId="0" fontId="30" fillId="2" borderId="8" xfId="0" applyFont="1" applyFill="1" applyBorder="1" applyProtection="1">
      <protection hidden="1"/>
    </xf>
    <xf numFmtId="0" fontId="30" fillId="2" borderId="10" xfId="0" applyFont="1" applyFill="1" applyBorder="1" applyProtection="1">
      <protection hidden="1"/>
    </xf>
    <xf numFmtId="0" fontId="0" fillId="2" borderId="0" xfId="0" applyFill="1" applyAlignment="1" applyProtection="1">
      <alignment vertical="center" wrapText="1"/>
      <protection hidden="1"/>
    </xf>
    <xf numFmtId="0" fontId="0" fillId="2" borderId="0" xfId="0" applyFill="1" applyAlignment="1">
      <alignment vertical="center" wrapText="1"/>
    </xf>
    <xf numFmtId="0" fontId="80" fillId="13" borderId="17" xfId="0" applyFont="1" applyFill="1" applyBorder="1" applyAlignment="1">
      <alignment horizontal="left" vertical="top" wrapText="1"/>
    </xf>
    <xf numFmtId="0" fontId="80" fillId="13" borderId="18" xfId="0" applyFont="1" applyFill="1" applyBorder="1" applyAlignment="1">
      <alignment horizontal="left" vertical="top" wrapText="1"/>
    </xf>
    <xf numFmtId="9" fontId="11" fillId="2" borderId="2" xfId="0" applyNumberFormat="1" applyFont="1" applyFill="1" applyBorder="1" applyAlignment="1" applyProtection="1">
      <alignment horizontal="left" vertical="center" wrapText="1"/>
      <protection hidden="1"/>
    </xf>
    <xf numFmtId="9" fontId="11" fillId="2" borderId="10" xfId="0" applyNumberFormat="1" applyFont="1" applyFill="1" applyBorder="1" applyAlignment="1" applyProtection="1">
      <alignment horizontal="left" vertical="center" wrapText="1"/>
      <protection hidden="1"/>
    </xf>
    <xf numFmtId="0" fontId="11" fillId="2" borderId="0" xfId="0" applyFont="1" applyFill="1" applyAlignment="1" applyProtection="1">
      <alignment horizontal="center" vertical="center" wrapText="1"/>
      <protection hidden="1"/>
    </xf>
    <xf numFmtId="9" fontId="11" fillId="2" borderId="0" xfId="0" applyNumberFormat="1" applyFont="1" applyFill="1" applyAlignment="1" applyProtection="1">
      <alignment horizontal="left" vertical="center" wrapText="1"/>
      <protection hidden="1"/>
    </xf>
    <xf numFmtId="0" fontId="81" fillId="2" borderId="11" xfId="0" applyFont="1" applyFill="1" applyBorder="1" applyAlignment="1" applyProtection="1">
      <alignment horizontal="center" vertical="center" wrapText="1"/>
      <protection hidden="1"/>
    </xf>
    <xf numFmtId="0" fontId="72" fillId="2" borderId="5" xfId="0" applyFont="1" applyFill="1" applyBorder="1" applyAlignment="1" applyProtection="1">
      <alignment vertical="top"/>
      <protection hidden="1"/>
    </xf>
    <xf numFmtId="0" fontId="83" fillId="2" borderId="0" xfId="0" applyFont="1" applyFill="1" applyAlignment="1" applyProtection="1">
      <alignment horizontal="center" vertical="center" wrapText="1"/>
      <protection hidden="1"/>
    </xf>
    <xf numFmtId="0" fontId="82" fillId="2" borderId="0" xfId="0" applyFont="1" applyFill="1" applyProtection="1">
      <protection hidden="1"/>
    </xf>
    <xf numFmtId="0" fontId="49" fillId="2" borderId="1" xfId="0" applyFont="1" applyFill="1" applyBorder="1" applyAlignment="1" applyProtection="1">
      <alignment horizontal="center" wrapText="1"/>
      <protection hidden="1"/>
    </xf>
    <xf numFmtId="0" fontId="18" fillId="2" borderId="1" xfId="0" applyFont="1" applyFill="1" applyBorder="1" applyAlignment="1" applyProtection="1">
      <alignment horizontal="center" vertical="center"/>
      <protection hidden="1"/>
    </xf>
    <xf numFmtId="0" fontId="56" fillId="13" borderId="5" xfId="0" applyFont="1" applyFill="1" applyBorder="1" applyAlignment="1">
      <alignment vertical="center" wrapText="1"/>
    </xf>
    <xf numFmtId="0" fontId="56" fillId="13" borderId="0" xfId="0" applyFont="1" applyFill="1" applyAlignment="1">
      <alignment vertical="center" wrapText="1"/>
    </xf>
    <xf numFmtId="0" fontId="73" fillId="2" borderId="0" xfId="0" applyFont="1" applyFill="1" applyAlignment="1" applyProtection="1">
      <alignment horizontal="center" vertical="center" wrapText="1"/>
      <protection hidden="1"/>
    </xf>
    <xf numFmtId="2" fontId="19" fillId="3" borderId="1" xfId="0" quotePrefix="1" applyNumberFormat="1" applyFont="1" applyFill="1" applyBorder="1" applyAlignment="1" applyProtection="1">
      <alignment horizontal="center" vertical="center" wrapText="1"/>
      <protection locked="0" hidden="1"/>
    </xf>
    <xf numFmtId="9" fontId="48" fillId="0" borderId="1" xfId="6" applyFont="1" applyFill="1" applyBorder="1" applyAlignment="1" applyProtection="1">
      <alignment horizontal="center" vertical="center"/>
      <protection hidden="1"/>
    </xf>
    <xf numFmtId="0" fontId="5" fillId="2" borderId="5" xfId="0" applyFont="1" applyFill="1" applyBorder="1" applyProtection="1">
      <protection hidden="1"/>
    </xf>
    <xf numFmtId="0" fontId="37" fillId="2" borderId="0" xfId="0" applyFont="1" applyFill="1" applyAlignment="1" applyProtection="1">
      <alignment vertical="top"/>
      <protection hidden="1"/>
    </xf>
    <xf numFmtId="0" fontId="18" fillId="2" borderId="15" xfId="0" applyFont="1" applyFill="1" applyBorder="1" applyAlignment="1" applyProtection="1">
      <alignment horizontal="left"/>
      <protection hidden="1"/>
    </xf>
    <xf numFmtId="0" fontId="59" fillId="0" borderId="0" xfId="0" applyFont="1" applyProtection="1">
      <protection hidden="1"/>
    </xf>
    <xf numFmtId="0" fontId="57" fillId="0" borderId="15"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44" fontId="57" fillId="0" borderId="15" xfId="0" applyNumberFormat="1" applyFont="1" applyBorder="1" applyProtection="1">
      <protection hidden="1"/>
    </xf>
    <xf numFmtId="0" fontId="48" fillId="0" borderId="0" xfId="0" applyFont="1" applyProtection="1">
      <protection hidden="1"/>
    </xf>
    <xf numFmtId="9" fontId="48" fillId="2" borderId="1" xfId="6" applyFont="1" applyFill="1" applyBorder="1" applyAlignment="1" applyProtection="1">
      <alignment horizontal="center" vertical="center"/>
      <protection hidden="1"/>
    </xf>
    <xf numFmtId="2" fontId="48" fillId="2" borderId="1" xfId="0" applyNumberFormat="1" applyFont="1" applyFill="1" applyBorder="1" applyProtection="1">
      <protection hidden="1"/>
    </xf>
    <xf numFmtId="44" fontId="48" fillId="2" borderId="1" xfId="5" applyFont="1" applyFill="1" applyBorder="1" applyAlignment="1" applyProtection="1">
      <alignment horizontal="left" vertical="center"/>
      <protection hidden="1"/>
    </xf>
    <xf numFmtId="44" fontId="57" fillId="17" borderId="1" xfId="0" applyNumberFormat="1" applyFont="1" applyFill="1" applyBorder="1" applyAlignment="1" applyProtection="1">
      <alignment horizontal="center" vertical="center"/>
      <protection hidden="1"/>
    </xf>
    <xf numFmtId="0" fontId="12" fillId="2" borderId="0" xfId="0" applyFont="1" applyFill="1"/>
    <xf numFmtId="0" fontId="7" fillId="2" borderId="0" xfId="0" applyFont="1" applyFill="1" applyAlignment="1">
      <alignment vertical="center"/>
    </xf>
    <xf numFmtId="0" fontId="1" fillId="5" borderId="1" xfId="1" applyFont="1" applyFill="1" applyBorder="1" applyAlignment="1">
      <alignment wrapText="1"/>
    </xf>
    <xf numFmtId="0" fontId="84" fillId="0" borderId="1" xfId="8" applyBorder="1"/>
    <xf numFmtId="0" fontId="84" fillId="9" borderId="1" xfId="8" applyFill="1" applyBorder="1"/>
    <xf numFmtId="43" fontId="29" fillId="2" borderId="3" xfId="7" applyFont="1" applyFill="1" applyBorder="1" applyAlignment="1" applyProtection="1">
      <alignment horizontal="left" vertical="center"/>
      <protection hidden="1"/>
    </xf>
    <xf numFmtId="43" fontId="29" fillId="2" borderId="4" xfId="7" applyFont="1" applyFill="1" applyBorder="1" applyAlignment="1" applyProtection="1">
      <alignment horizontal="left" vertical="center"/>
      <protection hidden="1"/>
    </xf>
    <xf numFmtId="0" fontId="18" fillId="2" borderId="4" xfId="0" applyFont="1" applyFill="1" applyBorder="1" applyAlignment="1" applyProtection="1">
      <alignment horizontal="left"/>
      <protection hidden="1"/>
    </xf>
    <xf numFmtId="0" fontId="5" fillId="2" borderId="14" xfId="0" applyFont="1" applyFill="1" applyBorder="1" applyAlignment="1">
      <alignment horizontal="left" vertical="top" wrapText="1"/>
    </xf>
    <xf numFmtId="0" fontId="5" fillId="2" borderId="12" xfId="0" applyFont="1" applyFill="1" applyBorder="1" applyAlignment="1">
      <alignment horizontal="left" vertical="top" wrapText="1"/>
    </xf>
    <xf numFmtId="0" fontId="2" fillId="2" borderId="6" xfId="4" applyFont="1" applyFill="1" applyBorder="1" applyAlignment="1" applyProtection="1">
      <alignment horizontal="left" vertical="center" wrapText="1"/>
    </xf>
    <xf numFmtId="0" fontId="63" fillId="2" borderId="0" xfId="0" quotePrefix="1" applyFont="1" applyFill="1" applyAlignment="1">
      <alignment horizontal="left" wrapText="1"/>
    </xf>
    <xf numFmtId="0" fontId="63" fillId="2" borderId="0" xfId="0" applyFont="1" applyFill="1" applyAlignment="1">
      <alignment horizontal="left" wrapText="1"/>
    </xf>
    <xf numFmtId="0" fontId="55" fillId="2" borderId="0" xfId="0" applyFont="1" applyFill="1" applyAlignment="1">
      <alignment horizontal="left" vertical="center" wrapText="1"/>
    </xf>
    <xf numFmtId="0" fontId="0" fillId="0" borderId="0" xfId="0" applyAlignment="1">
      <alignment horizontal="left" vertical="center" wrapText="1"/>
    </xf>
    <xf numFmtId="0" fontId="56" fillId="13" borderId="5" xfId="0" applyFont="1" applyFill="1" applyBorder="1" applyAlignment="1">
      <alignment vertical="center" wrapText="1"/>
    </xf>
    <xf numFmtId="0" fontId="56" fillId="13" borderId="0" xfId="0" applyFont="1" applyFill="1" applyAlignment="1">
      <alignment vertical="center" wrapText="1"/>
    </xf>
    <xf numFmtId="0" fontId="74" fillId="13" borderId="4" xfId="0" applyFont="1" applyFill="1" applyBorder="1" applyAlignment="1">
      <alignment vertical="center" wrapText="1"/>
    </xf>
    <xf numFmtId="0" fontId="28" fillId="0" borderId="4" xfId="0" applyFont="1" applyBorder="1" applyAlignment="1">
      <alignment vertical="center" wrapText="1"/>
    </xf>
    <xf numFmtId="0" fontId="73" fillId="2" borderId="0" xfId="0" applyFont="1" applyFill="1" applyAlignment="1" applyProtection="1">
      <alignment horizontal="center" vertical="center" wrapText="1"/>
      <protection hidden="1"/>
    </xf>
    <xf numFmtId="0" fontId="1" fillId="0" borderId="0" xfId="0" applyFont="1" applyAlignment="1">
      <alignment horizontal="center" vertical="center" wrapText="1"/>
    </xf>
    <xf numFmtId="0" fontId="56" fillId="13" borderId="3" xfId="0" applyFont="1" applyFill="1" applyBorder="1" applyAlignment="1">
      <alignment vertical="center" wrapText="1"/>
    </xf>
    <xf numFmtId="0" fontId="56" fillId="13" borderId="4" xfId="0" applyFont="1" applyFill="1" applyBorder="1" applyAlignment="1">
      <alignment vertical="center" wrapText="1"/>
    </xf>
    <xf numFmtId="0" fontId="17" fillId="2" borderId="11" xfId="0" applyFont="1" applyFill="1" applyBorder="1" applyAlignment="1" applyProtection="1">
      <alignment horizontal="left" vertical="center" wrapText="1"/>
      <protection hidden="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18" fillId="2" borderId="11" xfId="0" applyFont="1" applyFill="1" applyBorder="1" applyAlignment="1" applyProtection="1">
      <alignment horizontal="left" vertical="center" wrapText="1"/>
      <protection hidden="1"/>
    </xf>
    <xf numFmtId="0" fontId="0" fillId="0" borderId="13" xfId="0" applyBorder="1" applyAlignment="1">
      <alignment wrapText="1"/>
    </xf>
    <xf numFmtId="0" fontId="64" fillId="2" borderId="0" xfId="0" applyFont="1" applyFill="1" applyAlignment="1" applyProtection="1">
      <alignment horizontal="left" vertical="center" wrapText="1"/>
      <protection hidden="1"/>
    </xf>
    <xf numFmtId="0" fontId="10" fillId="2" borderId="0" xfId="0" applyFont="1" applyFill="1" applyAlignment="1" applyProtection="1">
      <alignment horizontal="left" vertical="center" wrapText="1"/>
      <protection hidden="1"/>
    </xf>
    <xf numFmtId="0" fontId="13" fillId="2" borderId="1" xfId="0" applyFont="1"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57" fillId="2" borderId="1" xfId="0" applyFont="1" applyFill="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18" fillId="2" borderId="11" xfId="0" applyFont="1" applyFill="1" applyBorder="1" applyAlignment="1" applyProtection="1">
      <alignment horizontal="left"/>
      <protection hidden="1"/>
    </xf>
    <xf numFmtId="0" fontId="18" fillId="2" borderId="15" xfId="0" applyFont="1" applyFill="1" applyBorder="1" applyAlignment="1" applyProtection="1">
      <alignment horizontal="left"/>
      <protection hidden="1"/>
    </xf>
    <xf numFmtId="0" fontId="18" fillId="2" borderId="13" xfId="0" applyFont="1" applyFill="1" applyBorder="1" applyAlignment="1" applyProtection="1">
      <alignment horizontal="left"/>
      <protection hidden="1"/>
    </xf>
    <xf numFmtId="0" fontId="55" fillId="0" borderId="0" xfId="0" applyFont="1" applyAlignment="1" applyProtection="1">
      <alignment horizontal="left" vertical="center" wrapText="1"/>
      <protection hidden="1"/>
    </xf>
    <xf numFmtId="0" fontId="13" fillId="3" borderId="1" xfId="0" quotePrefix="1" applyFont="1" applyFill="1" applyBorder="1" applyAlignment="1" applyProtection="1">
      <alignment horizontal="center" vertical="center" wrapText="1"/>
      <protection hidden="1"/>
    </xf>
    <xf numFmtId="0" fontId="18" fillId="2" borderId="1"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0" fontId="18" fillId="3" borderId="1" xfId="0" quotePrefix="1" applyFont="1" applyFill="1" applyBorder="1" applyAlignment="1" applyProtection="1">
      <alignment vertical="center" wrapText="1"/>
      <protection locked="0" hidden="1"/>
    </xf>
    <xf numFmtId="0" fontId="18" fillId="17" borderId="5" xfId="0" applyFont="1" applyFill="1" applyBorder="1" applyAlignment="1" applyProtection="1">
      <alignment horizontal="left" vertical="center" wrapText="1"/>
      <protection hidden="1"/>
    </xf>
    <xf numFmtId="0" fontId="18" fillId="17" borderId="0" xfId="0" applyFont="1" applyFill="1" applyAlignment="1" applyProtection="1">
      <alignment horizontal="left" vertical="center" wrapText="1"/>
      <protection hidden="1"/>
    </xf>
    <xf numFmtId="43" fontId="29" fillId="2" borderId="7" xfId="7" applyFont="1" applyFill="1" applyBorder="1" applyAlignment="1" applyProtection="1">
      <alignment vertical="center"/>
      <protection hidden="1"/>
    </xf>
    <xf numFmtId="43" fontId="29" fillId="2" borderId="2" xfId="7" applyFont="1" applyFill="1" applyBorder="1" applyAlignment="1" applyProtection="1">
      <alignment vertical="center"/>
      <protection hidden="1"/>
    </xf>
    <xf numFmtId="0" fontId="36" fillId="2" borderId="3" xfId="0" applyFont="1" applyFill="1" applyBorder="1" applyAlignment="1" applyProtection="1">
      <alignment horizontal="left" vertical="center" wrapText="1"/>
      <protection hidden="1"/>
    </xf>
    <xf numFmtId="0" fontId="36" fillId="2" borderId="4" xfId="0" applyFont="1" applyFill="1" applyBorder="1" applyAlignment="1" applyProtection="1">
      <alignment horizontal="left" vertical="center" wrapText="1"/>
      <protection hidden="1"/>
    </xf>
    <xf numFmtId="0" fontId="36" fillId="2" borderId="8" xfId="0" applyFont="1" applyFill="1" applyBorder="1" applyAlignment="1" applyProtection="1">
      <alignment horizontal="left" vertical="center" wrapText="1"/>
      <protection hidden="1"/>
    </xf>
    <xf numFmtId="0" fontId="36" fillId="2" borderId="7" xfId="0" applyFont="1" applyFill="1" applyBorder="1" applyAlignment="1" applyProtection="1">
      <alignment horizontal="left" vertical="center" wrapText="1"/>
      <protection hidden="1"/>
    </xf>
    <xf numFmtId="0" fontId="36" fillId="2" borderId="2" xfId="0" applyFont="1" applyFill="1" applyBorder="1" applyAlignment="1" applyProtection="1">
      <alignment horizontal="left" vertical="center" wrapText="1"/>
      <protection hidden="1"/>
    </xf>
    <xf numFmtId="0" fontId="36" fillId="2" borderId="10" xfId="0" applyFont="1" applyFill="1" applyBorder="1" applyAlignment="1" applyProtection="1">
      <alignment horizontal="left" vertical="center" wrapText="1"/>
      <protection hidden="1"/>
    </xf>
    <xf numFmtId="0" fontId="4" fillId="2" borderId="0" xfId="1" applyFont="1" applyFill="1" applyAlignment="1" applyProtection="1">
      <alignment horizontal="center"/>
      <protection hidden="1"/>
    </xf>
    <xf numFmtId="0" fontId="11" fillId="2" borderId="0" xfId="1" applyFont="1" applyFill="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2" borderId="2" xfId="0" applyFont="1" applyFill="1" applyBorder="1" applyAlignment="1" applyProtection="1">
      <alignment horizontal="center" vertical="center" wrapText="1"/>
      <protection hidden="1"/>
    </xf>
    <xf numFmtId="0" fontId="7"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51" fillId="0" borderId="15" xfId="0" applyFont="1" applyBorder="1" applyAlignment="1">
      <alignment vertical="center" wrapText="1"/>
    </xf>
    <xf numFmtId="0" fontId="51" fillId="0" borderId="0" xfId="0" applyFont="1" applyAlignment="1">
      <alignment horizontal="left" vertical="top" wrapText="1"/>
    </xf>
    <xf numFmtId="0" fontId="37" fillId="13" borderId="0" xfId="0" applyFont="1" applyFill="1" applyAlignment="1">
      <alignment vertical="center" wrapText="1"/>
    </xf>
    <xf numFmtId="0" fontId="51" fillId="0" borderId="0" xfId="0" applyFont="1" applyAlignment="1">
      <alignment vertical="center" wrapText="1"/>
    </xf>
    <xf numFmtId="0" fontId="51" fillId="16" borderId="15" xfId="0" applyFont="1" applyFill="1" applyBorder="1" applyAlignment="1">
      <alignment vertical="center" wrapText="1"/>
    </xf>
    <xf numFmtId="0" fontId="51" fillId="15" borderId="15" xfId="0" applyFont="1" applyFill="1" applyBorder="1" applyAlignment="1">
      <alignment vertical="center" wrapText="1"/>
    </xf>
    <xf numFmtId="0" fontId="53" fillId="13" borderId="0" xfId="0" applyFont="1" applyFill="1" applyAlignment="1">
      <alignment vertical="center" wrapText="1"/>
    </xf>
    <xf numFmtId="0" fontId="51" fillId="17" borderId="0" xfId="0" applyFont="1" applyFill="1" applyAlignment="1">
      <alignment vertical="center" wrapText="1"/>
    </xf>
    <xf numFmtId="0" fontId="47" fillId="2" borderId="0" xfId="1" applyFont="1" applyFill="1" applyAlignment="1" applyProtection="1">
      <alignment horizontal="left" vertical="center" wrapText="1"/>
      <protection hidden="1"/>
    </xf>
    <xf numFmtId="14" fontId="48" fillId="3" borderId="3" xfId="0" applyNumberFormat="1" applyFont="1" applyFill="1" applyBorder="1" applyAlignment="1">
      <alignment horizontal="left" vertical="center" wrapText="1"/>
    </xf>
    <xf numFmtId="14" fontId="48" fillId="3" borderId="4" xfId="0" applyNumberFormat="1" applyFont="1" applyFill="1" applyBorder="1" applyAlignment="1">
      <alignment horizontal="left" vertical="center" wrapText="1"/>
    </xf>
    <xf numFmtId="14" fontId="48" fillId="3" borderId="8" xfId="0" applyNumberFormat="1" applyFont="1" applyFill="1" applyBorder="1" applyAlignment="1">
      <alignment horizontal="left" vertical="center" wrapText="1"/>
    </xf>
    <xf numFmtId="14" fontId="48" fillId="3" borderId="7" xfId="0" applyNumberFormat="1" applyFont="1" applyFill="1" applyBorder="1" applyAlignment="1">
      <alignment horizontal="left" vertical="center" wrapText="1"/>
    </xf>
    <xf numFmtId="14" fontId="48" fillId="3" borderId="2" xfId="0" applyNumberFormat="1" applyFont="1" applyFill="1" applyBorder="1" applyAlignment="1">
      <alignment horizontal="left" vertical="center" wrapText="1"/>
    </xf>
    <xf numFmtId="14" fontId="48" fillId="3" borderId="10" xfId="0" applyNumberFormat="1" applyFont="1" applyFill="1" applyBorder="1" applyAlignment="1">
      <alignment horizontal="left" vertical="center" wrapText="1"/>
    </xf>
    <xf numFmtId="0" fontId="76" fillId="2" borderId="0" xfId="0" applyFont="1" applyFill="1" applyAlignment="1" applyProtection="1">
      <alignment horizontal="left" vertical="center" wrapText="1"/>
      <protection hidden="1"/>
    </xf>
    <xf numFmtId="0" fontId="77"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79" fillId="18" borderId="0" xfId="0" applyFont="1" applyFill="1" applyAlignment="1" applyProtection="1">
      <alignment horizontal="left" vertical="center" wrapText="1"/>
      <protection hidden="1"/>
    </xf>
    <xf numFmtId="0" fontId="0" fillId="0" borderId="0" xfId="0" applyAlignment="1">
      <alignment vertical="center" wrapText="1"/>
    </xf>
    <xf numFmtId="0" fontId="80" fillId="13" borderId="16" xfId="0" applyFont="1" applyFill="1" applyBorder="1" applyAlignment="1">
      <alignment horizontal="center" vertical="center" wrapText="1"/>
    </xf>
    <xf numFmtId="0" fontId="80" fillId="13" borderId="17" xfId="0" applyFont="1" applyFill="1" applyBorder="1" applyAlignment="1">
      <alignment horizontal="center" vertical="center" wrapText="1"/>
    </xf>
    <xf numFmtId="0" fontId="11" fillId="2" borderId="7"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9" fillId="2" borderId="0" xfId="0" quotePrefix="1" applyFont="1" applyFill="1" applyAlignment="1" applyProtection="1">
      <alignment horizontal="left" vertical="center" wrapText="1"/>
      <protection hidden="1"/>
    </xf>
    <xf numFmtId="0" fontId="18" fillId="2" borderId="0" xfId="0" applyFont="1" applyFill="1" applyAlignment="1" applyProtection="1">
      <alignment horizontal="left" vertical="center" wrapText="1"/>
      <protection hidden="1"/>
    </xf>
    <xf numFmtId="0" fontId="19" fillId="2" borderId="0" xfId="0" applyFont="1" applyFill="1" applyAlignment="1" applyProtection="1">
      <alignment horizontal="left" vertical="center" wrapText="1"/>
      <protection hidden="1"/>
    </xf>
    <xf numFmtId="0" fontId="70" fillId="2" borderId="7" xfId="1" applyFont="1" applyFill="1" applyBorder="1" applyAlignment="1">
      <alignment horizontal="center" vertical="center" wrapText="1"/>
    </xf>
    <xf numFmtId="0" fontId="70" fillId="2" borderId="2" xfId="1" applyFont="1" applyFill="1" applyBorder="1" applyAlignment="1">
      <alignment horizontal="center" vertical="center" wrapText="1"/>
    </xf>
    <xf numFmtId="0" fontId="0" fillId="0" borderId="2" xfId="0" applyBorder="1" applyAlignment="1">
      <alignment wrapText="1"/>
    </xf>
    <xf numFmtId="0" fontId="18" fillId="0" borderId="1" xfId="0" applyFont="1" applyBorder="1" applyAlignment="1" applyProtection="1">
      <protection locked="0" hidden="1"/>
    </xf>
    <xf numFmtId="0" fontId="18" fillId="2" borderId="0" xfId="0" applyFont="1" applyFill="1" applyAlignment="1"/>
  </cellXfs>
  <cellStyles count="9">
    <cellStyle name="Comma" xfId="7" builtinId="3"/>
    <cellStyle name="Currency" xfId="5" builtinId="4"/>
    <cellStyle name="Hyperlink" xfId="4" builtinId="8"/>
    <cellStyle name="Neutral 2" xfId="2" xr:uid="{00000000-0005-0000-0000-000003000000}"/>
    <cellStyle name="Normal" xfId="0" builtinId="0"/>
    <cellStyle name="Normal 18" xfId="3" xr:uid="{00000000-0005-0000-0000-000005000000}"/>
    <cellStyle name="Normal 2" xfId="1" xr:uid="{00000000-0005-0000-0000-000006000000}"/>
    <cellStyle name="Normal 3" xfId="8" xr:uid="{DED76A3C-9EF9-4998-B6D0-750AFD2210F5}"/>
    <cellStyle name="Per cent" xfId="6" builtinId="5"/>
  </cellStyles>
  <dxfs count="38">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indexed="64"/>
          <bgColor theme="4" tint="0.79998168889431442"/>
        </patternFill>
      </fill>
      <border diagonalUp="0" diagonalDown="0" outline="0">
        <left style="thin">
          <color auto="1"/>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34" formatCode="_(&quot;$&quot;* #,##0.00_);_(&quot;$&quot;* \(#,##0.00\);_(&quot;$&quot;* &quot;-&quot;??_);_(@_)"/>
      <fill>
        <patternFill patternType="solid">
          <fgColor indexed="64"/>
          <bgColor theme="4" tint="0.79998168889431442"/>
        </patternFill>
      </fill>
      <border diagonalUp="0" diagonalDown="0">
        <left style="thin">
          <color auto="1"/>
        </left>
        <right style="thin">
          <color auto="1"/>
        </right>
        <top style="thin">
          <color auto="1"/>
        </top>
        <bottom style="thin">
          <color auto="1"/>
        </bottom>
        <vertical/>
        <horizontal/>
      </border>
      <protection locked="1" hidden="1"/>
    </dxf>
    <dxf>
      <font>
        <b/>
        <i val="0"/>
        <strike val="0"/>
        <condense val="0"/>
        <extend val="0"/>
        <outline val="0"/>
        <shadow val="0"/>
        <u val="none"/>
        <vertAlign val="baseline"/>
        <sz val="11"/>
        <color theme="4" tint="-0.499984740745262"/>
        <name val="Calibri"/>
        <scheme val="minor"/>
      </font>
      <fill>
        <patternFill patternType="solid">
          <fgColor indexed="64"/>
          <bgColor theme="4" tint="0.79998168889431442"/>
        </patternFill>
      </fill>
      <border diagonalUp="0" diagonalDown="0" outline="0">
        <left style="thin">
          <color indexed="64"/>
        </left>
        <right style="thin">
          <color auto="1"/>
        </right>
        <top style="thin">
          <color indexed="64"/>
        </top>
        <bottom style="thin">
          <color indexed="64"/>
        </bottom>
      </border>
      <protection locked="1" hidden="1"/>
    </dxf>
    <dxf>
      <border outline="0">
        <bottom style="thin">
          <color auto="1"/>
        </bottom>
      </border>
    </dxf>
    <dxf>
      <protection locked="1" hidden="1"/>
    </dxf>
    <dxf>
      <font>
        <b/>
        <i val="0"/>
        <strike val="0"/>
        <condense val="0"/>
        <extend val="0"/>
        <outline val="0"/>
        <shadow val="0"/>
        <u val="none"/>
        <vertAlign val="baseline"/>
        <sz val="11"/>
        <color theme="1" tint="4.9989318521683403E-2"/>
        <name val="Calibri"/>
        <family val="2"/>
        <scheme val="minor"/>
      </font>
      <fill>
        <patternFill patternType="solid">
          <fgColor theme="6"/>
          <bgColor theme="6"/>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1"/>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none">
          <fgColor indexed="64"/>
          <bgColor indexed="65"/>
        </patternFill>
      </fill>
      <protection locked="1" hidden="1"/>
    </dxf>
    <dxf>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1" hidden="1"/>
    </dxf>
    <dxf>
      <fill>
        <patternFill patternType="none">
          <fgColor indexed="64"/>
          <bgColor auto="1"/>
        </patternFill>
      </fill>
      <border diagonalUp="0" diagonalDown="0">
        <left/>
        <right style="thin">
          <color indexed="64"/>
        </right>
        <top style="thin">
          <color indexed="64"/>
        </top>
        <bottom style="thin">
          <color indexed="64"/>
        </bottom>
      </border>
      <protection locked="1" hidden="1"/>
    </dxf>
    <dxf>
      <border outline="0">
        <bottom style="thin">
          <color indexed="64"/>
        </bottom>
      </border>
    </dxf>
    <dxf>
      <border outline="0">
        <left style="thin">
          <color indexed="64"/>
        </left>
      </border>
    </dxf>
    <dxf>
      <fill>
        <patternFill patternType="none">
          <fgColor indexed="64"/>
          <bgColor auto="1"/>
        </patternFill>
      </fill>
      <protection locked="1" hidden="1"/>
    </dxf>
    <dxf>
      <font>
        <b val="0"/>
        <i val="0"/>
        <strike val="0"/>
        <condense val="0"/>
        <extend val="0"/>
        <outline val="0"/>
        <shadow val="0"/>
        <u val="none"/>
        <vertAlign val="baseline"/>
        <sz val="11"/>
        <color theme="1" tint="4.9989318521683403E-2"/>
        <name val="Calibri"/>
        <family val="2"/>
        <scheme val="minor"/>
      </font>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1"/>
        <color theme="4" tint="-0.249977111117893"/>
        <name val="Calibri"/>
        <scheme val="minor"/>
      </font>
      <fill>
        <patternFill patternType="solid">
          <fgColor theme="4" tint="0.79998168889431442"/>
          <bgColor theme="4" tint="0.79998168889431442"/>
        </patternFill>
      </fill>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4" tint="-0.249977111117893"/>
        <name val="Calibri"/>
        <scheme val="minor"/>
      </font>
      <fill>
        <patternFill patternType="solid">
          <fgColor theme="4" tint="0.79998168889431442"/>
          <bgColor theme="4" tint="0.79998168889431442"/>
        </patternFill>
      </fill>
      <border diagonalUp="0" diagonalDown="0">
        <left style="thin">
          <color auto="1"/>
        </left>
        <right style="thin">
          <color auto="1"/>
        </right>
        <top style="thin">
          <color auto="1"/>
        </top>
        <bottom/>
        <vertical/>
        <horizontal/>
      </border>
    </dxf>
    <dxf>
      <border outline="0">
        <top style="thin">
          <color theme="4"/>
        </top>
        <bottom style="thin">
          <color auto="1"/>
        </bottom>
      </border>
    </dxf>
    <dxf>
      <font>
        <b val="0"/>
        <i val="0"/>
        <strike val="0"/>
        <condense val="0"/>
        <extend val="0"/>
        <outline val="0"/>
        <shadow val="0"/>
        <u val="none"/>
        <vertAlign val="baseline"/>
        <sz val="11"/>
        <color theme="4" tint="-0.249977111117893"/>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4" tint="-0.249977111117893"/>
        <name val="Calibri"/>
        <scheme val="minor"/>
      </font>
      <alignment horizontal="general" vertical="bottom" textRotation="0" wrapText="1" indent="0" justifyLastLine="0" shrinkToFit="0" readingOrder="0"/>
    </dxf>
    <dxf>
      <font>
        <color theme="0"/>
      </font>
    </dxf>
    <dxf>
      <font>
        <color theme="0"/>
      </font>
    </dxf>
    <dxf>
      <font>
        <color theme="0" tint="-0.14996795556505021"/>
      </font>
      <fill>
        <patternFill patternType="solid">
          <fgColor theme="0"/>
          <bgColor theme="0" tint="-0.14996795556505021"/>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theme="0"/>
        </patternFill>
      </fill>
      <border>
        <left/>
        <right/>
        <top/>
        <bottom/>
        <vertical/>
        <horizontal/>
      </border>
    </dxf>
  </dxfs>
  <tableStyles count="0" defaultTableStyle="TableStyleMedium2" defaultPivotStyle="PivotStyleLight16"/>
  <colors>
    <mruColors>
      <color rgb="FFF2F2F2"/>
      <color rgb="FFF9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184150</xdr:colOff>
      <xdr:row>0</xdr:row>
      <xdr:rowOff>57150</xdr:rowOff>
    </xdr:from>
    <xdr:to>
      <xdr:col>3</xdr:col>
      <xdr:colOff>106212</xdr:colOff>
      <xdr:row>5</xdr:row>
      <xdr:rowOff>104883</xdr:rowOff>
    </xdr:to>
    <xdr:pic>
      <xdr:nvPicPr>
        <xdr:cNvPr id="3" name="Picture 2">
          <a:extLst>
            <a:ext uri="{FF2B5EF4-FFF2-40B4-BE49-F238E27FC236}">
              <a16:creationId xmlns:a16="http://schemas.microsoft.com/office/drawing/2014/main" id="{9DE39D9E-E01C-4E33-9561-132AA829C8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650" y="57150"/>
          <a:ext cx="887262" cy="96848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1502294</xdr:colOff>
      <xdr:row>8</xdr:row>
      <xdr:rowOff>152893</xdr:rowOff>
    </xdr:from>
    <xdr:to>
      <xdr:col>7</xdr:col>
      <xdr:colOff>1516085</xdr:colOff>
      <xdr:row>8</xdr:row>
      <xdr:rowOff>153253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92A3F962-B47B-49F1-A6EF-26B1E204D101}"/>
                </a:ext>
              </a:extLst>
            </xdr14:cNvPr>
            <xdr14:cNvContentPartPr/>
          </xdr14:nvContentPartPr>
          <xdr14:nvPr macro=""/>
          <xdr14:xfrm>
            <a:off x="13741920" y="3024000"/>
            <a:ext cx="360" cy="360"/>
          </xdr14:xfrm>
        </xdr:contentPart>
      </mc:Choice>
      <mc:Fallback xmlns="">
        <xdr:pic>
          <xdr:nvPicPr>
            <xdr:cNvPr id="2" name="Ink 1">
              <a:extLst>
                <a:ext uri="{FF2B5EF4-FFF2-40B4-BE49-F238E27FC236}">
                  <a16:creationId xmlns:a16="http://schemas.microsoft.com/office/drawing/2014/main" id="{92A3F962-B47B-49F1-A6EF-26B1E204D101}"/>
                </a:ext>
              </a:extLst>
            </xdr:cNvPr>
            <xdr:cNvPicPr/>
          </xdr:nvPicPr>
          <xdr:blipFill>
            <a:blip xmlns:r="http://schemas.openxmlformats.org/officeDocument/2006/relationships" r:embed="rId2"/>
            <a:stretch>
              <a:fillRect/>
            </a:stretch>
          </xdr:blipFill>
          <xdr:spPr>
            <a:xfrm>
              <a:off x="13732920" y="30150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19050</xdr:rowOff>
    </xdr:from>
    <xdr:to>
      <xdr:col>1</xdr:col>
      <xdr:colOff>944412</xdr:colOff>
      <xdr:row>5</xdr:row>
      <xdr:rowOff>98533</xdr:rowOff>
    </xdr:to>
    <xdr:pic>
      <xdr:nvPicPr>
        <xdr:cNvPr id="4" name="Picture 3">
          <a:extLst>
            <a:ext uri="{FF2B5EF4-FFF2-40B4-BE49-F238E27FC236}">
              <a16:creationId xmlns:a16="http://schemas.microsoft.com/office/drawing/2014/main" id="{91FC8D31-6226-4E1B-B48D-EA9E5AB83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19050"/>
          <a:ext cx="887262" cy="96848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198664</xdr:colOff>
      <xdr:row>0</xdr:row>
      <xdr:rowOff>162605</xdr:rowOff>
    </xdr:from>
    <xdr:to>
      <xdr:col>1</xdr:col>
      <xdr:colOff>198664</xdr:colOff>
      <xdr:row>5</xdr:row>
      <xdr:rowOff>76200</xdr:rowOff>
    </xdr:to>
    <xdr:pic>
      <xdr:nvPicPr>
        <xdr:cNvPr id="2" name="Picture 1">
          <a:extLst>
            <a:ext uri="{FF2B5EF4-FFF2-40B4-BE49-F238E27FC236}">
              <a16:creationId xmlns:a16="http://schemas.microsoft.com/office/drawing/2014/main" id="{6E898C14-4EE7-49D9-ADDD-9535E5543A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364" y="162605"/>
          <a:ext cx="2200540" cy="818470"/>
        </a:xfrm>
        <a:prstGeom prst="rect">
          <a:avLst/>
        </a:prstGeom>
      </xdr:spPr>
    </xdr:pic>
    <xdr:clientData/>
  </xdr:twoCellAnchor>
  <xdr:twoCellAnchor editAs="oneCell">
    <xdr:from>
      <xdr:col>1</xdr:col>
      <xdr:colOff>198664</xdr:colOff>
      <xdr:row>0</xdr:row>
      <xdr:rowOff>162605</xdr:rowOff>
    </xdr:from>
    <xdr:to>
      <xdr:col>1</xdr:col>
      <xdr:colOff>2399204</xdr:colOff>
      <xdr:row>5</xdr:row>
      <xdr:rowOff>123825</xdr:rowOff>
    </xdr:to>
    <xdr:pic>
      <xdr:nvPicPr>
        <xdr:cNvPr id="3" name="Picture 2">
          <a:extLst>
            <a:ext uri="{FF2B5EF4-FFF2-40B4-BE49-F238E27FC236}">
              <a16:creationId xmlns:a16="http://schemas.microsoft.com/office/drawing/2014/main" id="{4CF54465-9237-4A8F-B106-4A4369C2D1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364" y="162605"/>
          <a:ext cx="2200540" cy="8184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viceute\Working\Adhoc\Planning%20Tools\FINAL-Start-Strong-Planning-Tool-FY2022-23%20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tart"/>
      <sheetName val="2. Planning Tool"/>
      <sheetName val="3. Child Age Checker"/>
      <sheetName val="4. Help"/>
      <sheetName val="Data"/>
      <sheetName val="Data22"/>
    </sheetNames>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6-21T05:08:10.148"/>
    </inkml:context>
    <inkml:brush xml:id="br0">
      <inkml:brushProperty name="width" value="0.05" units="cm"/>
      <inkml:brushProperty name="height" value="0.05" units="cm"/>
    </inkml:brush>
  </inkml:definitions>
  <inkml:trace contextRef="#ctx0" brushRef="#br0">0 0 15360,'0'0'0</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1000000}" name="Table19" displayName="Table19" ref="S2:T22" totalsRowShown="0" headerRowDxfId="17" dataDxfId="16" tableBorderDxfId="15">
  <autoFilter ref="S2:T22" xr:uid="{00000000-0009-0000-0100-000013000000}"/>
  <tableColumns count="2">
    <tableColumn id="1" xr3:uid="{00000000-0010-0000-0100-000001000000}" name="Venues" dataDxfId="14"/>
    <tableColumn id="2" xr3:uid="{732CB900-284E-482F-8D09-53DFC782D54E}" name="Please check against the total children who are eligible for equity loading in Table E.1.1 above. The number of equity children enrolled with a disability is more than the total children who are eligible for equity loading." dataDxfId="13"/>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SEIFA_rate" displayName="SEIFA_rate" ref="A18:C36" totalsRowShown="0" headerRowDxfId="12" dataDxfId="11" headerRowBorderDxfId="9" tableBorderDxfId="10" headerRowCellStyle="Currency">
  <autoFilter ref="A18:C36" xr:uid="{00000000-0009-0000-0100-000001000000}"/>
  <tableColumns count="3">
    <tableColumn id="1" xr3:uid="{00000000-0010-0000-0200-000001000000}" name="SEIFA Funding Band" dataDxfId="8"/>
    <tableColumn id="2" xr3:uid="{00000000-0010-0000-0200-000002000000}" name="SEIFA Number" dataDxfId="7"/>
    <tableColumn id="5" xr3:uid="{00000000-0010-0000-0200-000005000000}" name="2022 Start Strong SEIFA Funding Rates" dataDxfId="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Funding_Floor" displayName="Funding_Floor" ref="A2:C15" totalsRowShown="0" headerRowDxfId="5" dataDxfId="4" headerRowBorderDxfId="3">
  <autoFilter ref="A2:C15" xr:uid="{00000000-0009-0000-0100-000003000000}"/>
  <tableColumns count="3">
    <tableColumn id="1" xr3:uid="{00000000-0010-0000-0300-000001000000}" name="Funding Items" dataDxfId="2"/>
    <tableColumn id="2" xr3:uid="{00000000-0010-0000-0300-000002000000}" name="10 Enrolments Cost" dataDxfId="1" dataCellStyle="Currency"/>
    <tableColumn id="4" xr3:uid="{00000000-0010-0000-0300-000004000000}" name="10 Enrolments Funding Rates" dataDxfId="0" dataCellStyle="Currency"/>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70"/>
  <sheetViews>
    <sheetView zoomScaleNormal="100" workbookViewId="0">
      <selection activeCell="C7" sqref="C7:J7"/>
    </sheetView>
  </sheetViews>
  <sheetFormatPr defaultColWidth="0" defaultRowHeight="14.45" zeroHeight="1"/>
  <cols>
    <col min="1" max="2" width="2.7109375" style="38" customWidth="1"/>
    <col min="3" max="10" width="11.140625" style="38" customWidth="1"/>
    <col min="11" max="11" width="3" style="38" customWidth="1"/>
    <col min="12" max="16384" width="8.7109375" style="38" hidden="1"/>
  </cols>
  <sheetData>
    <row r="1" spans="3:11">
      <c r="C1" s="2"/>
      <c r="D1" s="2"/>
      <c r="E1" s="2"/>
      <c r="F1" s="2"/>
      <c r="G1" s="2"/>
      <c r="H1" s="2"/>
      <c r="I1" s="2"/>
      <c r="J1" s="2"/>
    </row>
    <row r="2" spans="3:11">
      <c r="C2" s="2"/>
      <c r="D2" s="2"/>
      <c r="E2" s="2"/>
      <c r="F2" s="2"/>
      <c r="G2" s="2"/>
      <c r="H2" s="2"/>
      <c r="I2" s="2"/>
      <c r="J2" s="2"/>
    </row>
    <row r="3" spans="3:11">
      <c r="C3" s="2"/>
      <c r="D3" s="2"/>
      <c r="E3" s="2"/>
      <c r="F3" s="2"/>
      <c r="G3" s="2"/>
      <c r="H3" s="2"/>
      <c r="I3" s="2"/>
      <c r="J3" s="2"/>
    </row>
    <row r="4" spans="3:11">
      <c r="C4" s="2"/>
      <c r="D4" s="2"/>
      <c r="E4" s="2"/>
      <c r="F4" s="2"/>
      <c r="G4" s="2"/>
      <c r="H4" s="2"/>
      <c r="I4" s="2"/>
      <c r="J4" s="2"/>
    </row>
    <row r="5" spans="3:11">
      <c r="C5" s="2"/>
      <c r="D5" s="2"/>
      <c r="E5" s="2"/>
      <c r="F5" s="2"/>
      <c r="G5" s="2"/>
      <c r="H5" s="2"/>
      <c r="I5" s="2"/>
      <c r="J5" s="2"/>
    </row>
    <row r="6" spans="3:11">
      <c r="C6" s="2"/>
      <c r="D6" s="2"/>
      <c r="E6" s="2"/>
      <c r="F6" s="2"/>
      <c r="G6" s="2"/>
      <c r="H6" s="2"/>
      <c r="I6" s="2"/>
      <c r="J6" s="2"/>
    </row>
    <row r="7" spans="3:11" ht="49.35" customHeight="1">
      <c r="C7" s="278" t="s">
        <v>0</v>
      </c>
      <c r="D7" s="279"/>
      <c r="E7" s="279"/>
      <c r="F7" s="279"/>
      <c r="G7" s="279"/>
      <c r="H7" s="279"/>
      <c r="I7" s="279"/>
      <c r="J7" s="279"/>
    </row>
    <row r="8" spans="3:11">
      <c r="C8" s="2"/>
      <c r="D8" s="2"/>
      <c r="E8" s="2"/>
      <c r="F8" s="2"/>
      <c r="G8" s="2"/>
      <c r="H8" s="2"/>
      <c r="I8" s="2"/>
      <c r="J8" s="267" t="s">
        <v>1</v>
      </c>
    </row>
    <row r="9" spans="3:11" ht="27.4" customHeight="1">
      <c r="C9" s="275" t="s">
        <v>2</v>
      </c>
      <c r="D9" s="275"/>
      <c r="E9" s="275"/>
      <c r="F9" s="275"/>
      <c r="G9" s="275"/>
      <c r="H9" s="275"/>
      <c r="I9" s="275"/>
      <c r="J9" s="275"/>
      <c r="K9" s="39"/>
    </row>
    <row r="10" spans="3:11" ht="38.450000000000003" customHeight="1">
      <c r="C10" s="276"/>
      <c r="D10" s="276"/>
      <c r="E10" s="276"/>
      <c r="F10" s="276"/>
      <c r="G10" s="276"/>
      <c r="H10" s="276"/>
      <c r="I10" s="276"/>
      <c r="J10" s="276"/>
      <c r="K10" s="39"/>
    </row>
    <row r="11" spans="3:11" ht="46.9" customHeight="1">
      <c r="C11" s="277" t="s">
        <v>3</v>
      </c>
      <c r="D11" s="277"/>
      <c r="E11" s="277"/>
      <c r="F11" s="277"/>
      <c r="G11" s="277"/>
      <c r="H11" s="277"/>
      <c r="I11" s="277"/>
      <c r="J11" s="277"/>
      <c r="K11" s="40"/>
    </row>
    <row r="12" spans="3:11" ht="14.85" customHeight="1">
      <c r="C12"/>
      <c r="D12" s="268"/>
      <c r="E12" s="268"/>
      <c r="F12" s="268"/>
      <c r="G12" s="268"/>
      <c r="H12" s="268"/>
      <c r="I12" s="268"/>
      <c r="J12" s="268"/>
      <c r="K12" s="41"/>
    </row>
    <row r="13" spans="3:11" ht="32.25" customHeight="1">
      <c r="C13" s="280" t="s">
        <v>4</v>
      </c>
      <c r="D13" s="281"/>
      <c r="E13" s="281"/>
      <c r="F13" s="281"/>
      <c r="G13" s="281"/>
      <c r="H13" s="281"/>
      <c r="I13" s="281"/>
      <c r="J13" s="281"/>
      <c r="K13" s="74"/>
    </row>
    <row r="14" spans="3:11" ht="14.85" customHeight="1">
      <c r="C14" s="41"/>
      <c r="D14" s="41"/>
      <c r="E14" s="41"/>
      <c r="F14" s="41"/>
      <c r="G14" s="41"/>
      <c r="H14" s="41"/>
      <c r="I14" s="41"/>
      <c r="J14" s="41"/>
      <c r="K14" s="41"/>
    </row>
    <row r="24" ht="71.45" hidden="1" customHeight="1"/>
    <row r="36" ht="18" hidden="1" customHeight="1"/>
    <row r="46" ht="27.4" hidden="1" customHeight="1"/>
    <row r="64" ht="27.4" hidden="1" customHeight="1"/>
    <row r="70" ht="27.4" hidden="1" customHeight="1"/>
  </sheetData>
  <sheetProtection algorithmName="SHA-512" hashValue="r7Yv10c1CJ2bCmx/4XXV1Pzia895d7+4HVOs4rknePQ6BcpQlDKDwioeVKnNooRS/CVDdqDKqkTs7WEUcrRnTg==" saltValue="yfU0ogoevd9Ahn8/YpmkjQ==" spinCount="100000" sheet="1" objects="1" scenarios="1"/>
  <mergeCells count="4">
    <mergeCell ref="C9:J10"/>
    <mergeCell ref="C11:J11"/>
    <mergeCell ref="C7:J7"/>
    <mergeCell ref="C13:J13"/>
  </mergeCells>
  <pageMargins left="0.7" right="0.7"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15"/>
  <sheetViews>
    <sheetView showGridLines="0" tabSelected="1" zoomScale="75" zoomScaleNormal="75" workbookViewId="0">
      <selection activeCell="E13" sqref="E13"/>
    </sheetView>
  </sheetViews>
  <sheetFormatPr defaultColWidth="0" defaultRowHeight="12" customHeight="1" zeroHeight="1"/>
  <cols>
    <col min="1" max="1" width="5.28515625" style="137" customWidth="1"/>
    <col min="2" max="2" width="4.85546875" style="137" customWidth="1"/>
    <col min="3" max="3" width="9.42578125" style="137" customWidth="1"/>
    <col min="4" max="4" width="34.5703125" style="137" customWidth="1"/>
    <col min="5" max="5" width="44.28515625" style="137" customWidth="1"/>
    <col min="6" max="10" width="35.5703125" style="137" customWidth="1"/>
    <col min="11" max="11" width="35.5703125" style="137" hidden="1" customWidth="1"/>
    <col min="12" max="12" width="27.140625" style="138" hidden="1" customWidth="1"/>
    <col min="13" max="13" width="23.7109375" style="137" hidden="1" customWidth="1"/>
    <col min="14" max="14" width="30.5703125" style="137" hidden="1" customWidth="1"/>
    <col min="15" max="15" width="8.7109375" style="137" customWidth="1"/>
    <col min="16" max="16" width="5.42578125" style="137" customWidth="1"/>
    <col min="17" max="16384" width="8.7109375" style="137" hidden="1"/>
  </cols>
  <sheetData>
    <row r="1" spans="2:15" ht="33" customHeight="1">
      <c r="B1" s="136" t="s">
        <v>5</v>
      </c>
    </row>
    <row r="2" spans="2:15" ht="23.1" customHeight="1">
      <c r="B2" s="295" t="s">
        <v>6</v>
      </c>
      <c r="C2" s="304"/>
      <c r="D2" s="304"/>
      <c r="E2" s="304"/>
      <c r="F2" s="304"/>
      <c r="G2" s="304"/>
    </row>
    <row r="3" spans="2:15" ht="24.75" customHeight="1">
      <c r="B3" s="305" t="s">
        <v>7</v>
      </c>
      <c r="C3" s="305"/>
      <c r="D3" s="305"/>
      <c r="E3" s="167" t="s">
        <v>8</v>
      </c>
    </row>
    <row r="4" spans="2:15" ht="14.1"/>
    <row r="5" spans="2:15" ht="20.100000000000001">
      <c r="B5" s="288" t="s">
        <v>9</v>
      </c>
      <c r="C5" s="289"/>
      <c r="D5" s="289"/>
      <c r="E5" s="289"/>
      <c r="F5" s="289"/>
      <c r="G5" s="289"/>
      <c r="H5" s="289"/>
      <c r="I5" s="289"/>
      <c r="J5" s="289"/>
      <c r="K5" s="139"/>
      <c r="L5" s="140"/>
      <c r="M5" s="139"/>
      <c r="N5" s="139"/>
      <c r="O5" s="141"/>
    </row>
    <row r="6" spans="2:15" ht="18.399999999999999" customHeight="1">
      <c r="B6" s="172" t="s">
        <v>10</v>
      </c>
      <c r="C6" s="228"/>
      <c r="D6" s="228"/>
      <c r="E6" s="228"/>
      <c r="F6" s="228"/>
      <c r="O6" s="142"/>
    </row>
    <row r="7" spans="2:15" ht="24.95" customHeight="1">
      <c r="B7" s="111"/>
      <c r="D7" s="91" t="s">
        <v>11</v>
      </c>
      <c r="E7" s="309"/>
      <c r="F7" s="357"/>
      <c r="G7" s="357"/>
      <c r="H7"/>
      <c r="I7"/>
      <c r="O7" s="142"/>
    </row>
    <row r="8" spans="2:15" ht="24.95" customHeight="1">
      <c r="B8" s="111"/>
      <c r="D8" s="92" t="s">
        <v>12</v>
      </c>
      <c r="E8" s="309"/>
      <c r="F8" s="357"/>
      <c r="G8" s="357"/>
      <c r="H8"/>
      <c r="I8"/>
      <c r="O8" s="142"/>
    </row>
    <row r="9" spans="2:15" ht="24.95" customHeight="1">
      <c r="B9" s="111"/>
      <c r="D9" s="92" t="s">
        <v>13</v>
      </c>
      <c r="E9" s="124" t="s">
        <v>14</v>
      </c>
      <c r="F9" s="124" t="s">
        <v>15</v>
      </c>
      <c r="G9" s="124" t="s">
        <v>16</v>
      </c>
      <c r="O9" s="142"/>
    </row>
    <row r="10" spans="2:15" ht="17.649999999999999" customHeight="1">
      <c r="B10" s="111"/>
      <c r="O10" s="142"/>
    </row>
    <row r="11" spans="2:15" ht="15.6">
      <c r="B11" s="107" t="s">
        <v>17</v>
      </c>
      <c r="C11" s="108"/>
      <c r="O11" s="142"/>
    </row>
    <row r="12" spans="2:15" ht="20.45" customHeight="1">
      <c r="B12" s="172" t="s">
        <v>10</v>
      </c>
      <c r="C12" s="228"/>
      <c r="D12" s="228"/>
      <c r="E12" s="228"/>
      <c r="F12" s="228"/>
      <c r="O12" s="142"/>
    </row>
    <row r="13" spans="2:15" ht="24.95" customHeight="1">
      <c r="B13" s="111"/>
      <c r="D13" s="93" t="s">
        <v>18</v>
      </c>
      <c r="E13" s="123"/>
      <c r="O13" s="142"/>
    </row>
    <row r="14" spans="2:15" ht="24.95" customHeight="1">
      <c r="B14" s="111"/>
      <c r="D14" s="93" t="s">
        <v>19</v>
      </c>
      <c r="E14" s="123" t="s">
        <v>20</v>
      </c>
      <c r="O14" s="142"/>
    </row>
    <row r="15" spans="2:15" ht="24.95" customHeight="1">
      <c r="B15" s="111"/>
      <c r="D15" s="93" t="s">
        <v>21</v>
      </c>
      <c r="E15" s="123" t="s">
        <v>20</v>
      </c>
      <c r="F15" s="94" t="str">
        <f>IFERROR(IF(AND(E14&lt;&gt;"",E15&lt;&gt;"",E15+E14&lt;&gt;E13),"Error. School and non-school venues don't add up. Please review venue numbers.",""),"")</f>
        <v/>
      </c>
      <c r="G15" s="169"/>
      <c r="H15" s="169"/>
      <c r="K15" s="169"/>
      <c r="O15" s="142"/>
    </row>
    <row r="16" spans="2:15" ht="14.1">
      <c r="B16" s="111"/>
      <c r="D16" s="11"/>
      <c r="E16" s="149"/>
      <c r="F16" s="143"/>
      <c r="G16" s="144"/>
      <c r="K16" s="169"/>
      <c r="O16" s="142"/>
    </row>
    <row r="17" spans="2:15" ht="31.5" customHeight="1">
      <c r="B17" s="111"/>
      <c r="D17" s="95" t="s">
        <v>22</v>
      </c>
      <c r="E17" s="95" t="s">
        <v>23</v>
      </c>
      <c r="F17" s="95" t="s">
        <v>24</v>
      </c>
      <c r="G17" s="95" t="s">
        <v>25</v>
      </c>
      <c r="H17" s="95" t="s">
        <v>26</v>
      </c>
      <c r="I17" s="95" t="s">
        <v>27</v>
      </c>
      <c r="J17" s="95" t="s">
        <v>28</v>
      </c>
      <c r="K17" s="95" t="s">
        <v>29</v>
      </c>
      <c r="L17" s="95" t="s">
        <v>30</v>
      </c>
      <c r="M17" s="95" t="s">
        <v>31</v>
      </c>
      <c r="N17" s="95" t="s">
        <v>32</v>
      </c>
      <c r="O17" s="142"/>
    </row>
    <row r="18" spans="2:15" ht="24.95" customHeight="1">
      <c r="B18" s="111"/>
      <c r="C18" s="137" t="str">
        <f>IF(AND(ISNUMBER($E$13),$E$13&gt;=1), "Venue 1","")</f>
        <v/>
      </c>
      <c r="D18" s="216"/>
      <c r="E18" s="124" t="s">
        <v>15</v>
      </c>
      <c r="F18" s="124" t="s">
        <v>16</v>
      </c>
      <c r="G18" s="124" t="s">
        <v>33</v>
      </c>
      <c r="H18" s="124" t="s">
        <v>34</v>
      </c>
      <c r="I18" s="124" t="s">
        <v>35</v>
      </c>
      <c r="J18" s="177" t="s">
        <v>36</v>
      </c>
      <c r="K18" s="177" t="str">
        <f>IF(C18="","",N($H18)*N($I18)*N($J18)/2)</f>
        <v/>
      </c>
      <c r="L18" s="177" t="str">
        <f>IFERROR(VLOOKUP($E18&amp;"_"&amp;$F18,SEIFA_ARIA!$A:$D,4,FALSE),"")</f>
        <v/>
      </c>
      <c r="M18" s="253" t="str">
        <f>IFERROR(VLOOKUP($L18,SEIFA_ARIA!D:E,2,0),"Check Suburb and Postcode")</f>
        <v>Check Suburb and Postcode</v>
      </c>
      <c r="N18" s="253" t="str">
        <f>IFERROR(VLOOKUP($E18&amp;"_"&amp;$F18,SEIFA_ARIA!$A:$G,7,FALSE),"Check Suburb and Postcode")</f>
        <v>Check Suburb and Postcode</v>
      </c>
      <c r="O18" s="142"/>
    </row>
    <row r="19" spans="2:15" ht="24.95" customHeight="1">
      <c r="B19" s="111"/>
      <c r="C19" s="137" t="str">
        <f>IF(AND(ISNUMBER($E$13),$E$13&gt;=2), "Venue 2","")</f>
        <v/>
      </c>
      <c r="D19" s="216"/>
      <c r="E19" s="124" t="s">
        <v>15</v>
      </c>
      <c r="F19" s="124" t="s">
        <v>16</v>
      </c>
      <c r="G19" s="124" t="s">
        <v>33</v>
      </c>
      <c r="H19" s="124" t="s">
        <v>34</v>
      </c>
      <c r="I19" s="124" t="s">
        <v>35</v>
      </c>
      <c r="J19" s="177" t="s">
        <v>36</v>
      </c>
      <c r="K19" s="177" t="str">
        <f t="shared" ref="K19:K32" si="0">IF(C19="","",N($H19)*N($I19)*N($J19)/2)</f>
        <v/>
      </c>
      <c r="L19" s="177" t="str">
        <f>IFERROR(VLOOKUP($E19&amp;"_"&amp;$F19,SEIFA_ARIA!$A:$D,4,FALSE),"")</f>
        <v/>
      </c>
      <c r="M19" s="177" t="str">
        <f>IFERROR(VLOOKUP($L19,SEIFA_ARIA!D:E,2,0),"Check Suburb and Postcode")</f>
        <v>Check Suburb and Postcode</v>
      </c>
      <c r="N19" s="177" t="str">
        <f>IFERROR(VLOOKUP($E19&amp;"_"&amp;$F19,SEIFA_ARIA!$A:$G,7,FALSE),"Check Suburb and Postcode")</f>
        <v>Check Suburb and Postcode</v>
      </c>
      <c r="O19" s="142"/>
    </row>
    <row r="20" spans="2:15" ht="24.95" customHeight="1">
      <c r="B20" s="111"/>
      <c r="C20" s="137" t="str">
        <f>IF(AND(ISNUMBER($E$13),$E$13&gt;=3), "Venue 3","")</f>
        <v/>
      </c>
      <c r="D20" s="216"/>
      <c r="E20" s="124" t="s">
        <v>15</v>
      </c>
      <c r="F20" s="124" t="s">
        <v>16</v>
      </c>
      <c r="G20" s="124" t="s">
        <v>33</v>
      </c>
      <c r="H20" s="124" t="s">
        <v>34</v>
      </c>
      <c r="I20" s="124" t="s">
        <v>35</v>
      </c>
      <c r="J20" s="177" t="s">
        <v>36</v>
      </c>
      <c r="K20" s="177" t="str">
        <f t="shared" si="0"/>
        <v/>
      </c>
      <c r="L20" s="177" t="str">
        <f>IFERROR(VLOOKUP($E20&amp;"_"&amp;$F20,SEIFA_ARIA!$A:$D,4,FALSE),"")</f>
        <v/>
      </c>
      <c r="M20" s="177" t="str">
        <f>IFERROR(VLOOKUP($L20,SEIFA_ARIA!D:E,2,0),"Check Suburb and Postcode")</f>
        <v>Check Suburb and Postcode</v>
      </c>
      <c r="N20" s="177" t="str">
        <f>IFERROR(VLOOKUP($E20&amp;"_"&amp;$F20,SEIFA_ARIA!$A:$G,7,FALSE),"Check Suburb and Postcode")</f>
        <v>Check Suburb and Postcode</v>
      </c>
      <c r="O20" s="142"/>
    </row>
    <row r="21" spans="2:15" ht="24.95" customHeight="1">
      <c r="B21" s="111"/>
      <c r="C21" s="137" t="str">
        <f>IF(AND(ISNUMBER($E$13),$E$13&gt;=4), "Venue 4","")</f>
        <v/>
      </c>
      <c r="D21" s="216"/>
      <c r="E21" s="124" t="s">
        <v>15</v>
      </c>
      <c r="F21" s="124" t="s">
        <v>16</v>
      </c>
      <c r="G21" s="124" t="s">
        <v>33</v>
      </c>
      <c r="H21" s="124" t="s">
        <v>34</v>
      </c>
      <c r="I21" s="124" t="s">
        <v>35</v>
      </c>
      <c r="J21" s="177" t="s">
        <v>36</v>
      </c>
      <c r="K21" s="177" t="str">
        <f t="shared" si="0"/>
        <v/>
      </c>
      <c r="L21" s="177" t="str">
        <f>IFERROR(VLOOKUP($E21&amp;"_"&amp;$F21,SEIFA_ARIA!$A:$D,4,FALSE),"")</f>
        <v/>
      </c>
      <c r="M21" s="177" t="str">
        <f>IFERROR(VLOOKUP($L21,SEIFA_ARIA!D:E,2,0),"Check Suburb and Postcode")</f>
        <v>Check Suburb and Postcode</v>
      </c>
      <c r="N21" s="177" t="str">
        <f>IFERROR(VLOOKUP($E21&amp;"_"&amp;$F21,SEIFA_ARIA!$A:$G,7,FALSE),"Check Suburb and Postcode")</f>
        <v>Check Suburb and Postcode</v>
      </c>
      <c r="O21" s="142"/>
    </row>
    <row r="22" spans="2:15" ht="24.95" customHeight="1">
      <c r="B22" s="111"/>
      <c r="C22" s="137" t="str">
        <f>IF(AND(ISNUMBER($E$13),$E$13&gt;=5), "Venue 5","")</f>
        <v/>
      </c>
      <c r="D22" s="216"/>
      <c r="E22" s="124" t="s">
        <v>15</v>
      </c>
      <c r="F22" s="124" t="s">
        <v>16</v>
      </c>
      <c r="G22" s="124" t="s">
        <v>33</v>
      </c>
      <c r="H22" s="124" t="s">
        <v>34</v>
      </c>
      <c r="I22" s="124" t="s">
        <v>35</v>
      </c>
      <c r="J22" s="177" t="s">
        <v>36</v>
      </c>
      <c r="K22" s="177" t="str">
        <f t="shared" si="0"/>
        <v/>
      </c>
      <c r="L22" s="177" t="str">
        <f>IFERROR(VLOOKUP($E22&amp;"_"&amp;$F22,SEIFA_ARIA!$A:$D,4,FALSE),"")</f>
        <v/>
      </c>
      <c r="M22" s="177" t="str">
        <f>IFERROR(VLOOKUP($L22,SEIFA_ARIA!D:E,2,0),"Check Suburb and Postcode")</f>
        <v>Check Suburb and Postcode</v>
      </c>
      <c r="N22" s="177" t="str">
        <f>IFERROR(VLOOKUP($E22&amp;"_"&amp;$F22,SEIFA_ARIA!$A:$G,7,FALSE),"Check Suburb and Postcode")</f>
        <v>Check Suburb and Postcode</v>
      </c>
      <c r="O22" s="142"/>
    </row>
    <row r="23" spans="2:15" ht="24.95" customHeight="1">
      <c r="B23" s="111"/>
      <c r="C23" s="137" t="str">
        <f>IF(AND(ISNUMBER($E$13),$E$13&gt;=6), "Venue 6","")</f>
        <v/>
      </c>
      <c r="D23" s="216"/>
      <c r="E23" s="124" t="s">
        <v>15</v>
      </c>
      <c r="F23" s="124" t="s">
        <v>16</v>
      </c>
      <c r="G23" s="124" t="s">
        <v>33</v>
      </c>
      <c r="H23" s="124" t="s">
        <v>34</v>
      </c>
      <c r="I23" s="124" t="s">
        <v>35</v>
      </c>
      <c r="J23" s="177" t="s">
        <v>36</v>
      </c>
      <c r="K23" s="177" t="str">
        <f t="shared" si="0"/>
        <v/>
      </c>
      <c r="L23" s="177" t="str">
        <f>IFERROR(VLOOKUP($E23&amp;"_"&amp;$F23,SEIFA_ARIA!$A:$D,4,FALSE),"")</f>
        <v/>
      </c>
      <c r="M23" s="177" t="str">
        <f>IFERROR(VLOOKUP($L23,SEIFA_ARIA!D:E,2,0),"Check Suburb and Postcode")</f>
        <v>Check Suburb and Postcode</v>
      </c>
      <c r="N23" s="177" t="str">
        <f>IFERROR(VLOOKUP($E23&amp;"_"&amp;$F23,SEIFA_ARIA!$A:$G,7,FALSE),"Check Suburb and Postcode")</f>
        <v>Check Suburb and Postcode</v>
      </c>
      <c r="O23" s="142"/>
    </row>
    <row r="24" spans="2:15" ht="24.95" customHeight="1">
      <c r="B24" s="111"/>
      <c r="C24" s="137" t="str">
        <f>IF(AND(ISNUMBER($E$13),$E$13&gt;=7), "Venue 7","")</f>
        <v/>
      </c>
      <c r="D24" s="216"/>
      <c r="E24" s="124" t="s">
        <v>15</v>
      </c>
      <c r="F24" s="124" t="s">
        <v>16</v>
      </c>
      <c r="G24" s="124" t="s">
        <v>33</v>
      </c>
      <c r="H24" s="124" t="s">
        <v>34</v>
      </c>
      <c r="I24" s="124" t="s">
        <v>35</v>
      </c>
      <c r="J24" s="177" t="s">
        <v>36</v>
      </c>
      <c r="K24" s="177" t="str">
        <f t="shared" si="0"/>
        <v/>
      </c>
      <c r="L24" s="177" t="str">
        <f>IFERROR(VLOOKUP($E24&amp;"_"&amp;$F24,SEIFA_ARIA!$A:$D,4,FALSE),"")</f>
        <v/>
      </c>
      <c r="M24" s="177" t="str">
        <f>IFERROR(VLOOKUP($L24,SEIFA_ARIA!D:E,2,0),"Check Suburb and Postcode")</f>
        <v>Check Suburb and Postcode</v>
      </c>
      <c r="N24" s="177" t="str">
        <f>IFERROR(VLOOKUP($E24&amp;"_"&amp;$F24,SEIFA_ARIA!$A:$G,7,FALSE),"Check Suburb and Postcode")</f>
        <v>Check Suburb and Postcode</v>
      </c>
      <c r="O24" s="142"/>
    </row>
    <row r="25" spans="2:15" ht="24.95" customHeight="1">
      <c r="B25" s="111"/>
      <c r="C25" s="137" t="str">
        <f>IF(AND(ISNUMBER($E$13),$E$13&gt;=8), "Venue 8","")</f>
        <v/>
      </c>
      <c r="D25" s="216"/>
      <c r="E25" s="124" t="s">
        <v>15</v>
      </c>
      <c r="F25" s="124" t="s">
        <v>16</v>
      </c>
      <c r="G25" s="124" t="s">
        <v>33</v>
      </c>
      <c r="H25" s="124" t="s">
        <v>34</v>
      </c>
      <c r="I25" s="124" t="s">
        <v>35</v>
      </c>
      <c r="J25" s="177" t="s">
        <v>36</v>
      </c>
      <c r="K25" s="177" t="str">
        <f t="shared" si="0"/>
        <v/>
      </c>
      <c r="L25" s="177" t="str">
        <f>IFERROR(VLOOKUP($E25&amp;"_"&amp;$F25,SEIFA_ARIA!$A:$D,4,FALSE),"")</f>
        <v/>
      </c>
      <c r="M25" s="177" t="str">
        <f>IFERROR(VLOOKUP($L25,SEIFA_ARIA!D:E,2,0),"Check Suburb and Postcode")</f>
        <v>Check Suburb and Postcode</v>
      </c>
      <c r="N25" s="177" t="str">
        <f>IFERROR(VLOOKUP($E25&amp;"_"&amp;$F25,SEIFA_ARIA!$A:$G,7,FALSE),"Check Suburb and Postcode")</f>
        <v>Check Suburb and Postcode</v>
      </c>
      <c r="O25" s="142"/>
    </row>
    <row r="26" spans="2:15" ht="24.95" customHeight="1">
      <c r="B26" s="111"/>
      <c r="C26" s="137" t="str">
        <f>IF(AND(ISNUMBER($E$13),$E$13&gt;=9), "Venue 9","")</f>
        <v/>
      </c>
      <c r="D26" s="216"/>
      <c r="E26" s="124" t="s">
        <v>15</v>
      </c>
      <c r="F26" s="124" t="s">
        <v>16</v>
      </c>
      <c r="G26" s="124" t="s">
        <v>33</v>
      </c>
      <c r="H26" s="124" t="s">
        <v>34</v>
      </c>
      <c r="I26" s="124" t="s">
        <v>35</v>
      </c>
      <c r="J26" s="177" t="s">
        <v>36</v>
      </c>
      <c r="K26" s="177" t="str">
        <f t="shared" si="0"/>
        <v/>
      </c>
      <c r="L26" s="177" t="str">
        <f>IFERROR(VLOOKUP($E26&amp;"_"&amp;$F26,SEIFA_ARIA!$A:$D,4,FALSE),"")</f>
        <v/>
      </c>
      <c r="M26" s="177" t="str">
        <f>IFERROR(VLOOKUP($L26,SEIFA_ARIA!D:E,2,0),"Check Suburb and Postcode")</f>
        <v>Check Suburb and Postcode</v>
      </c>
      <c r="N26" s="177" t="str">
        <f>IFERROR(VLOOKUP($E26&amp;"_"&amp;$F26,SEIFA_ARIA!$A:$G,7,FALSE),"Check Suburb and Postcode")</f>
        <v>Check Suburb and Postcode</v>
      </c>
      <c r="O26" s="142"/>
    </row>
    <row r="27" spans="2:15" ht="24.95" customHeight="1">
      <c r="B27" s="111"/>
      <c r="C27" s="137" t="str">
        <f>IF(AND(ISNUMBER($E$13),$E$13&gt;=10), "Venue 10","")</f>
        <v/>
      </c>
      <c r="D27" s="216"/>
      <c r="E27" s="124" t="s">
        <v>15</v>
      </c>
      <c r="F27" s="124" t="s">
        <v>16</v>
      </c>
      <c r="G27" s="124" t="s">
        <v>33</v>
      </c>
      <c r="H27" s="124" t="s">
        <v>34</v>
      </c>
      <c r="I27" s="124" t="s">
        <v>35</v>
      </c>
      <c r="J27" s="177" t="s">
        <v>36</v>
      </c>
      <c r="K27" s="177" t="str">
        <f t="shared" si="0"/>
        <v/>
      </c>
      <c r="L27" s="177" t="str">
        <f>IFERROR(VLOOKUP($E27&amp;"_"&amp;$F27,SEIFA_ARIA!$A:$D,4,FALSE),"")</f>
        <v/>
      </c>
      <c r="M27" s="177" t="str">
        <f>IFERROR(VLOOKUP($L27,SEIFA_ARIA!D:E,2,0),"Check Suburb and Postcode")</f>
        <v>Check Suburb and Postcode</v>
      </c>
      <c r="N27" s="177" t="str">
        <f>IFERROR(VLOOKUP($E27&amp;"_"&amp;$F27,SEIFA_ARIA!$A:$G,7,FALSE),"Check Suburb and Postcode")</f>
        <v>Check Suburb and Postcode</v>
      </c>
      <c r="O27" s="142"/>
    </row>
    <row r="28" spans="2:15" ht="24.95" customHeight="1">
      <c r="B28" s="111"/>
      <c r="C28" s="137" t="str">
        <f>IF(AND(ISNUMBER($E$13),$E$13&gt;=11), "Venue 11","")</f>
        <v/>
      </c>
      <c r="D28" s="216"/>
      <c r="E28" s="124" t="s">
        <v>15</v>
      </c>
      <c r="F28" s="124" t="s">
        <v>16</v>
      </c>
      <c r="G28" s="124" t="s">
        <v>33</v>
      </c>
      <c r="H28" s="124" t="s">
        <v>34</v>
      </c>
      <c r="I28" s="124" t="s">
        <v>35</v>
      </c>
      <c r="J28" s="177" t="s">
        <v>36</v>
      </c>
      <c r="K28" s="177" t="str">
        <f t="shared" si="0"/>
        <v/>
      </c>
      <c r="L28" s="177" t="str">
        <f>IFERROR(VLOOKUP($E28&amp;"_"&amp;$F28,SEIFA_ARIA!$A:$D,4,FALSE),"")</f>
        <v/>
      </c>
      <c r="M28" s="177" t="str">
        <f>IFERROR(VLOOKUP($L28,SEIFA_ARIA!D:E,2,0),"Check Suburb and Postcode")</f>
        <v>Check Suburb and Postcode</v>
      </c>
      <c r="N28" s="177" t="str">
        <f>IFERROR(VLOOKUP($E28&amp;"_"&amp;$F28,SEIFA_ARIA!$A:$G,7,FALSE),"Check Suburb and Postcode")</f>
        <v>Check Suburb and Postcode</v>
      </c>
      <c r="O28" s="142"/>
    </row>
    <row r="29" spans="2:15" ht="24.95" customHeight="1">
      <c r="B29" s="111"/>
      <c r="C29" s="137" t="str">
        <f>IF(AND(ISNUMBER($E$13),$E$13&gt;=12), "Venue 12","")</f>
        <v/>
      </c>
      <c r="D29" s="216"/>
      <c r="E29" s="124" t="s">
        <v>15</v>
      </c>
      <c r="F29" s="124" t="s">
        <v>16</v>
      </c>
      <c r="G29" s="124" t="s">
        <v>33</v>
      </c>
      <c r="H29" s="124" t="s">
        <v>34</v>
      </c>
      <c r="I29" s="124" t="s">
        <v>35</v>
      </c>
      <c r="J29" s="177" t="s">
        <v>36</v>
      </c>
      <c r="K29" s="177" t="str">
        <f t="shared" si="0"/>
        <v/>
      </c>
      <c r="L29" s="177" t="str">
        <f>IFERROR(VLOOKUP($E29&amp;"_"&amp;$F29,SEIFA_ARIA!$A:$D,4,FALSE),"")</f>
        <v/>
      </c>
      <c r="M29" s="177" t="str">
        <f>IFERROR(VLOOKUP($L29,SEIFA_ARIA!D:E,2,0),"Check Suburb and Postcode")</f>
        <v>Check Suburb and Postcode</v>
      </c>
      <c r="N29" s="177" t="str">
        <f>IFERROR(VLOOKUP($E29&amp;"_"&amp;$F29,SEIFA_ARIA!$A:$G,7,FALSE),"Check Suburb and Postcode")</f>
        <v>Check Suburb and Postcode</v>
      </c>
      <c r="O29" s="142"/>
    </row>
    <row r="30" spans="2:15" ht="24.95" customHeight="1">
      <c r="B30" s="111"/>
      <c r="C30" s="137" t="str">
        <f>IF(AND(ISNUMBER($E$13),$E$13&gt;=13), "Venue 13","")</f>
        <v/>
      </c>
      <c r="D30" s="216"/>
      <c r="E30" s="124" t="s">
        <v>15</v>
      </c>
      <c r="F30" s="124" t="s">
        <v>16</v>
      </c>
      <c r="G30" s="124" t="s">
        <v>33</v>
      </c>
      <c r="H30" s="124" t="s">
        <v>34</v>
      </c>
      <c r="I30" s="124" t="s">
        <v>35</v>
      </c>
      <c r="J30" s="177" t="s">
        <v>36</v>
      </c>
      <c r="K30" s="177" t="str">
        <f t="shared" si="0"/>
        <v/>
      </c>
      <c r="L30" s="177" t="str">
        <f>IFERROR(VLOOKUP($E30&amp;"_"&amp;$F30,SEIFA_ARIA!$A:$D,4,FALSE),"")</f>
        <v/>
      </c>
      <c r="M30" s="177" t="str">
        <f>IFERROR(VLOOKUP($L30,SEIFA_ARIA!D:E,2,0),"Check Suburb and Postcode")</f>
        <v>Check Suburb and Postcode</v>
      </c>
      <c r="N30" s="177" t="str">
        <f>IFERROR(VLOOKUP($E30&amp;"_"&amp;$F30,SEIFA_ARIA!$A:$G,7,FALSE),"Check Suburb and Postcode")</f>
        <v>Check Suburb and Postcode</v>
      </c>
      <c r="O30" s="142"/>
    </row>
    <row r="31" spans="2:15" ht="24.95" customHeight="1">
      <c r="B31" s="111"/>
      <c r="C31" s="137" t="str">
        <f>IF(AND(ISNUMBER($E$13),$E$13&gt;=14), "Venue 14","")</f>
        <v/>
      </c>
      <c r="D31" s="216"/>
      <c r="E31" s="124" t="s">
        <v>15</v>
      </c>
      <c r="F31" s="124" t="s">
        <v>16</v>
      </c>
      <c r="G31" s="124" t="s">
        <v>33</v>
      </c>
      <c r="H31" s="124" t="s">
        <v>34</v>
      </c>
      <c r="I31" s="124" t="s">
        <v>35</v>
      </c>
      <c r="J31" s="177" t="s">
        <v>36</v>
      </c>
      <c r="K31" s="177" t="str">
        <f t="shared" si="0"/>
        <v/>
      </c>
      <c r="L31" s="177" t="str">
        <f>IFERROR(VLOOKUP($E31&amp;"_"&amp;$F31,SEIFA_ARIA!$A:$D,4,FALSE),"")</f>
        <v/>
      </c>
      <c r="M31" s="177" t="str">
        <f>IFERROR(VLOOKUP($L31,SEIFA_ARIA!D:E,2,0),"Check Suburb and Postcode")</f>
        <v>Check Suburb and Postcode</v>
      </c>
      <c r="N31" s="177" t="str">
        <f>IFERROR(VLOOKUP($E31&amp;"_"&amp;$F31,SEIFA_ARIA!$A:$G,7,FALSE),"Check Suburb and Postcode")</f>
        <v>Check Suburb and Postcode</v>
      </c>
      <c r="O31" s="142"/>
    </row>
    <row r="32" spans="2:15" ht="24.95" customHeight="1">
      <c r="B32" s="111"/>
      <c r="C32" s="137" t="str">
        <f>IF(AND(ISNUMBER($E$13),$E$13&gt;=15), "Venue 15","")</f>
        <v/>
      </c>
      <c r="D32" s="216"/>
      <c r="E32" s="124" t="s">
        <v>15</v>
      </c>
      <c r="F32" s="124" t="s">
        <v>16</v>
      </c>
      <c r="G32" s="124" t="s">
        <v>33</v>
      </c>
      <c r="H32" s="124" t="s">
        <v>34</v>
      </c>
      <c r="I32" s="124" t="s">
        <v>35</v>
      </c>
      <c r="J32" s="177" t="s">
        <v>36</v>
      </c>
      <c r="K32" s="177" t="str">
        <f t="shared" si="0"/>
        <v/>
      </c>
      <c r="L32" s="177" t="str">
        <f>IFERROR(VLOOKUP($E32&amp;"_"&amp;$F32,SEIFA_ARIA!$A:$D,4,FALSE),"")</f>
        <v/>
      </c>
      <c r="M32" s="177" t="str">
        <f>IFERROR(VLOOKUP($L32,SEIFA_ARIA!D:E,2,0),"Check Suburb and Postcode")</f>
        <v>Check Suburb and Postcode</v>
      </c>
      <c r="N32" s="177" t="str">
        <f>IFERROR(VLOOKUP($E32&amp;"_"&amp;$F32,SEIFA_ARIA!$A:$G,7,FALSE),"Check Suburb and Postcode")</f>
        <v>Check Suburb and Postcode</v>
      </c>
      <c r="O32" s="142"/>
    </row>
    <row r="33" spans="2:15" ht="12" customHeight="1">
      <c r="B33" s="111"/>
      <c r="G33" s="96"/>
      <c r="H33" s="96"/>
      <c r="I33" s="96"/>
      <c r="J33" s="96"/>
      <c r="K33" s="169"/>
      <c r="L33" s="97"/>
      <c r="M33" s="96"/>
      <c r="N33" s="96"/>
      <c r="O33" s="142"/>
    </row>
    <row r="34" spans="2:15" ht="43.5" customHeight="1">
      <c r="B34" s="98"/>
      <c r="C34" s="99"/>
      <c r="D34" s="314" t="s">
        <v>37</v>
      </c>
      <c r="E34" s="315"/>
      <c r="F34" s="316"/>
      <c r="G34" s="100" t="s">
        <v>38</v>
      </c>
      <c r="H34" s="100" t="s">
        <v>39</v>
      </c>
      <c r="I34" s="101" t="s">
        <v>40</v>
      </c>
      <c r="J34" s="102"/>
      <c r="K34" s="103" t="s">
        <v>41</v>
      </c>
      <c r="L34" s="103" t="s">
        <v>42</v>
      </c>
      <c r="M34" s="103" t="s">
        <v>43</v>
      </c>
      <c r="N34" s="100" t="s">
        <v>44</v>
      </c>
      <c r="O34" s="142"/>
    </row>
    <row r="35" spans="2:15" s="151" customFormat="1" ht="34.35" customHeight="1">
      <c r="B35" s="150"/>
      <c r="D35" s="317"/>
      <c r="E35" s="318"/>
      <c r="F35" s="319"/>
      <c r="G35" s="206" t="str">
        <f>IF(AND(ISNUMBER($E$13),$E$13&gt;0),SUM(G$18:G$32),"")</f>
        <v/>
      </c>
      <c r="H35" s="206" t="str">
        <f>IF(AND(ISNUMBER($E$13),$E$13&gt;0),MAX(H$18:H$32),"")</f>
        <v/>
      </c>
      <c r="I35" s="104" t="str">
        <f>IF(AND(ISNUMBER($E$13),$E$13&gt;0),SUM(I$18:I$32)/2,"")</f>
        <v/>
      </c>
      <c r="J35" s="105"/>
      <c r="K35" s="106" t="str">
        <f>IF(AND(ISNUMBER($E$13),$E$13&gt;0),SUM($K$18:$K$32),"")</f>
        <v/>
      </c>
      <c r="L35" s="106" t="str">
        <f>IF(IFERROR(MIN($L$18:$L$32),"")=0,"",IFERROR(MIN($L$18:$L$32),""))</f>
        <v/>
      </c>
      <c r="M35" s="106" t="s">
        <v>45</v>
      </c>
      <c r="N35" s="206" t="str">
        <f>IF(OR(N18="Check Suburb and Postcode",N18=""),"",IF(COUNTIF($N$18:$N$32,"*Remote*")+COUNTIFS($N$18:$N$32,"*Outer*")=0,"N/A",(COUNTIF($N$18:$N$32,"*Remote*")+COUNTIFS($N$18:$N$32,"*Outer*"))))</f>
        <v/>
      </c>
      <c r="O35" s="152"/>
    </row>
    <row r="36" spans="2:15" s="135" customFormat="1" ht="14.1">
      <c r="B36" s="157"/>
      <c r="L36" s="138"/>
      <c r="O36" s="158"/>
    </row>
    <row r="37" spans="2:15" ht="15.6">
      <c r="B37" s="107" t="s">
        <v>46</v>
      </c>
      <c r="C37" s="108"/>
      <c r="D37" s="4"/>
      <c r="E37" s="108"/>
      <c r="O37" s="142"/>
    </row>
    <row r="38" spans="2:15" ht="9.9499999999999993" customHeight="1">
      <c r="B38" s="109"/>
      <c r="C38" s="110"/>
      <c r="D38" s="4"/>
      <c r="E38" s="4"/>
      <c r="O38" s="142"/>
    </row>
    <row r="39" spans="2:15" ht="24.95" customHeight="1">
      <c r="B39" s="109"/>
      <c r="C39" s="110"/>
      <c r="D39" s="307" t="s">
        <v>47</v>
      </c>
      <c r="E39" s="170" t="str">
        <f>IF(ISNUMBER($F$44),"2022 SEIFA Band "&amp;$F$44&amp;" rate is ","")</f>
        <v/>
      </c>
      <c r="F39" s="171" t="str">
        <f>IF(ISNUMBER($F$44),INDEX(SEIFA_rate[2022 Start Strong SEIFA Funding Rates],MATCH($F$44,SEIFA_rate[SEIFA Number],0)),"")</f>
        <v/>
      </c>
      <c r="G39" s="170" t="str">
        <f>IF(ISNUMBER($F$44),"2023 SEIFA Band "&amp;$F$44&amp;" rate is ","")</f>
        <v/>
      </c>
      <c r="H39" s="171" t="str">
        <f>IF(ISNUMBER($F$44),INDEX(Rates!$E$19:$E$36,MATCH($F$44,Rates!$D$19:$D$36,0)),"")</f>
        <v/>
      </c>
      <c r="O39" s="142"/>
    </row>
    <row r="40" spans="2:15" ht="24.95" customHeight="1">
      <c r="B40" s="109"/>
      <c r="C40" s="110"/>
      <c r="D40" s="308"/>
      <c r="E40" s="231" t="str">
        <f>IF(ISNUMBER($F$44),"2022 Equity SEIFA rate is ","")</f>
        <v/>
      </c>
      <c r="F40" s="232" t="str">
        <f>IF(ISNUMBER($F$44),Rates!$C$17,"")</f>
        <v/>
      </c>
      <c r="G40" s="231" t="str">
        <f>IF(ISNUMBER($F$44),"2023 Equity SEIFA rate is ","")</f>
        <v/>
      </c>
      <c r="H40" s="232" t="str">
        <f>IF(ISNUMBER($F$44),Rates!$E$17,"")</f>
        <v/>
      </c>
      <c r="O40" s="142"/>
    </row>
    <row r="41" spans="2:15" ht="24.95" customHeight="1">
      <c r="B41" s="109"/>
      <c r="C41" s="110"/>
      <c r="D41" s="307" t="s">
        <v>32</v>
      </c>
      <c r="E41" s="272" t="str">
        <f>IF(ISNUMBER($N$35),"There are a total of  "&amp;$N$35&amp; "  venues classified as either Outer Regional, Remote or Very Remote.",IF($N$35="N/A","No locations entered are classified as Outer Regional, Remote or Very Remote",""))</f>
        <v/>
      </c>
      <c r="F41" s="273"/>
      <c r="G41" s="274"/>
      <c r="H41" s="234"/>
      <c r="O41" s="142"/>
    </row>
    <row r="42" spans="2:15" ht="24.95" customHeight="1">
      <c r="B42" s="109"/>
      <c r="C42" s="110"/>
      <c r="D42" s="308"/>
      <c r="E42" s="312" t="str">
        <f>IFERROR(IF($N$35="","",IF(ISNUMBER($N$35),"Regional loading will be applied","Service is not eligible for regional loading")),"")</f>
        <v/>
      </c>
      <c r="F42" s="313"/>
      <c r="G42" s="146"/>
      <c r="H42" s="235"/>
      <c r="O42" s="142"/>
    </row>
    <row r="43" spans="2:15" ht="50.1" customHeight="1">
      <c r="B43" s="109"/>
      <c r="C43" s="110"/>
      <c r="D43" s="100" t="s">
        <v>48</v>
      </c>
      <c r="E43" s="233" t="s">
        <v>49</v>
      </c>
      <c r="F43" s="233" t="s">
        <v>50</v>
      </c>
      <c r="G43" s="169"/>
      <c r="H43" s="94"/>
      <c r="O43" s="142"/>
    </row>
    <row r="44" spans="2:15" ht="24.95" customHeight="1">
      <c r="B44" s="109"/>
      <c r="C44" s="110"/>
      <c r="D44" s="206" t="str">
        <f>IF(IFERROR($G$35,"")=0,"",IFERROR($G$35,""))</f>
        <v/>
      </c>
      <c r="E44" s="206" t="str">
        <f>IF(AND(ISNUMBER($E$13),$E$13&gt;0),SUM($K$18:$K$32),"")</f>
        <v/>
      </c>
      <c r="F44" s="191" t="str">
        <f>IFERROR(VLOOKUP($L$35,SEIFA_ARIA!D:E,2,0),"")</f>
        <v/>
      </c>
      <c r="G44" s="169"/>
      <c r="H44" s="135"/>
      <c r="O44" s="142"/>
    </row>
    <row r="45" spans="2:15" ht="14.1">
      <c r="B45" s="145"/>
      <c r="C45" s="146"/>
      <c r="D45" s="146"/>
      <c r="E45" s="146"/>
      <c r="F45" s="146"/>
      <c r="G45" s="146"/>
      <c r="H45" s="146"/>
      <c r="I45" s="146"/>
      <c r="J45" s="146"/>
      <c r="K45" s="146"/>
      <c r="L45" s="147"/>
      <c r="M45" s="146"/>
      <c r="N45" s="146"/>
      <c r="O45" s="148"/>
    </row>
    <row r="46" spans="2:15" ht="20.100000000000001">
      <c r="B46" s="288" t="s">
        <v>51</v>
      </c>
      <c r="C46" s="289"/>
      <c r="D46" s="289"/>
      <c r="E46" s="289"/>
      <c r="F46" s="289"/>
      <c r="G46" s="289"/>
      <c r="H46" s="289"/>
      <c r="I46" s="289"/>
      <c r="J46" s="289"/>
      <c r="K46" s="139"/>
      <c r="L46" s="140"/>
      <c r="M46" s="139"/>
      <c r="N46" s="139"/>
      <c r="O46" s="141"/>
    </row>
    <row r="47" spans="2:15" ht="53.45" customHeight="1">
      <c r="B47" s="310" t="s">
        <v>52</v>
      </c>
      <c r="C47" s="311"/>
      <c r="D47" s="311"/>
      <c r="E47" s="311"/>
      <c r="F47" s="311"/>
      <c r="G47" s="311"/>
      <c r="H47" s="311"/>
      <c r="O47" s="142"/>
    </row>
    <row r="48" spans="2:15" ht="14.1">
      <c r="B48" s="111"/>
      <c r="O48" s="142"/>
    </row>
    <row r="49" spans="2:15" ht="21.75" customHeight="1">
      <c r="B49" s="107" t="s">
        <v>53</v>
      </c>
      <c r="C49" s="108"/>
      <c r="F49" s="94"/>
      <c r="O49" s="142"/>
    </row>
    <row r="50" spans="2:15" ht="24.95" customHeight="1">
      <c r="B50" s="111"/>
      <c r="D50" s="306" t="s">
        <v>54</v>
      </c>
      <c r="E50" s="112" t="s">
        <v>55</v>
      </c>
      <c r="F50" s="124" t="s">
        <v>56</v>
      </c>
      <c r="G50" s="113" t="str">
        <f>IF(AND(ISNUMBER($F50),ISNUMBER($F$52)),"Proportion of equity children is ","")</f>
        <v/>
      </c>
      <c r="H50" s="114" t="str">
        <f>IF(AND(ISNUMBER($F50),ISNUMBER($F$52)),$F50/$F$52,"")</f>
        <v/>
      </c>
      <c r="I50" s="153"/>
      <c r="J50" s="153"/>
      <c r="O50" s="142"/>
    </row>
    <row r="51" spans="2:15" ht="24.95" customHeight="1">
      <c r="B51" s="111"/>
      <c r="D51" s="306"/>
      <c r="E51" s="112" t="s">
        <v>57</v>
      </c>
      <c r="F51" s="124" t="s">
        <v>56</v>
      </c>
      <c r="G51" s="113" t="str">
        <f>IF(AND(ISNUMBER($F51),ISNUMBER($F$52)),"Proportion of non-equity children is ","")</f>
        <v/>
      </c>
      <c r="H51" s="114" t="str">
        <f>IF(AND(ISNUMBER($F51),ISNUMBER($F$52)),$F51/$F$52,"")</f>
        <v/>
      </c>
      <c r="I51" s="153"/>
      <c r="J51" s="153"/>
      <c r="O51" s="142"/>
    </row>
    <row r="52" spans="2:15" ht="24.95" customHeight="1">
      <c r="B52" s="111"/>
      <c r="D52" s="306"/>
      <c r="E52" s="115" t="s">
        <v>58</v>
      </c>
      <c r="F52" s="249" t="str">
        <f>IF(OR(ISNUMBER($F$50),ISNUMBER($F$51)),SUM($F$50:$F$51),"")</f>
        <v/>
      </c>
      <c r="G52" s="138" t="s">
        <v>59</v>
      </c>
      <c r="H52" s="116"/>
      <c r="J52" s="153"/>
      <c r="O52" s="142"/>
    </row>
    <row r="53" spans="2:15" ht="19.899999999999999" customHeight="1">
      <c r="B53" s="111"/>
      <c r="E53" s="116"/>
      <c r="F53" s="180"/>
      <c r="G53" s="153"/>
      <c r="H53" s="153"/>
      <c r="I53" s="153"/>
      <c r="J53" s="153"/>
      <c r="O53" s="142"/>
    </row>
    <row r="54" spans="2:15" ht="24" customHeight="1">
      <c r="B54" s="107" t="s">
        <v>60</v>
      </c>
      <c r="F54" s="153" t="s">
        <v>61</v>
      </c>
      <c r="G54" s="154" t="s">
        <v>62</v>
      </c>
      <c r="H54" s="153" t="s">
        <v>63</v>
      </c>
      <c r="I54" s="153" t="s">
        <v>64</v>
      </c>
      <c r="J54" s="153" t="s">
        <v>65</v>
      </c>
      <c r="O54" s="142"/>
    </row>
    <row r="55" spans="2:15" ht="24.95" customHeight="1">
      <c r="B55" s="111"/>
      <c r="D55" s="306" t="s">
        <v>66</v>
      </c>
      <c r="E55" s="112" t="s">
        <v>67</v>
      </c>
      <c r="F55" s="124" t="s">
        <v>68</v>
      </c>
      <c r="G55" s="124" t="s">
        <v>68</v>
      </c>
      <c r="H55" s="124" t="s">
        <v>68</v>
      </c>
      <c r="I55" s="124" t="s">
        <v>68</v>
      </c>
      <c r="J55" s="124" t="s">
        <v>68</v>
      </c>
      <c r="K55" s="117" t="s">
        <v>68</v>
      </c>
      <c r="O55" s="142"/>
    </row>
    <row r="56" spans="2:15" ht="24.95" customHeight="1">
      <c r="B56" s="111"/>
      <c r="D56" s="306"/>
      <c r="E56" s="112" t="s">
        <v>69</v>
      </c>
      <c r="F56" s="124" t="s">
        <v>70</v>
      </c>
      <c r="G56" s="124" t="s">
        <v>70</v>
      </c>
      <c r="H56" s="124" t="s">
        <v>70</v>
      </c>
      <c r="I56" s="124" t="s">
        <v>70</v>
      </c>
      <c r="J56" s="124" t="s">
        <v>70</v>
      </c>
      <c r="K56" s="117" t="s">
        <v>70</v>
      </c>
      <c r="O56" s="142"/>
    </row>
    <row r="57" spans="2:15" ht="24.95" customHeight="1">
      <c r="B57" s="111"/>
      <c r="D57" s="306"/>
      <c r="E57" s="115" t="s">
        <v>71</v>
      </c>
      <c r="F57" s="179" t="str">
        <f>IFERROR(IF(AND(ISNUMBER(F56),ISNUMBER(F55),F56&gt;0),F56/F55,""),"")</f>
        <v/>
      </c>
      <c r="G57" s="179" t="str">
        <f t="shared" ref="G57" si="1">IFERROR(IF(AND(ISNUMBER(G56),ISNUMBER(G55),G56&gt;0),G56/G55,""),"")</f>
        <v/>
      </c>
      <c r="H57" s="179" t="str">
        <f>IFERROR(IF(AND(ISNUMBER(H56),ISNUMBER(H55),H56&gt;0),H56/H55,""),"")</f>
        <v/>
      </c>
      <c r="I57" s="179" t="str">
        <f>IFERROR(IF(AND(ISNUMBER(I56),ISNUMBER(I55),I56&gt;0),I56/I55,""),"")</f>
        <v/>
      </c>
      <c r="J57" s="179" t="str">
        <f>IFERROR(IF(AND(ISNUMBER(J56),ISNUMBER(J55),J56&gt;0),J56/J55,""),"")</f>
        <v/>
      </c>
      <c r="K57" s="118" t="str">
        <f t="shared" ref="K57" si="2">IFERROR(IF(AND(ISNUMBER(K56),ISNUMBER(K55)),K56/K55,""),"")</f>
        <v/>
      </c>
      <c r="O57" s="142"/>
    </row>
    <row r="58" spans="2:15" ht="16.350000000000001" customHeight="1">
      <c r="B58" s="111"/>
      <c r="E58" s="155"/>
      <c r="F58" s="153"/>
      <c r="G58" s="153"/>
      <c r="H58" s="153"/>
      <c r="I58" s="153"/>
      <c r="J58" s="153"/>
      <c r="O58" s="142"/>
    </row>
    <row r="59" spans="2:15" ht="14.1">
      <c r="B59" s="111"/>
      <c r="F59" s="153" t="s">
        <v>61</v>
      </c>
      <c r="G59" s="154" t="s">
        <v>62</v>
      </c>
      <c r="H59" s="153" t="s">
        <v>63</v>
      </c>
      <c r="I59" s="153" t="s">
        <v>64</v>
      </c>
      <c r="J59" s="153" t="s">
        <v>65</v>
      </c>
      <c r="O59" s="142"/>
    </row>
    <row r="60" spans="2:15" ht="24.95" customHeight="1">
      <c r="B60" s="111"/>
      <c r="D60" s="306" t="s">
        <v>72</v>
      </c>
      <c r="E60" s="112" t="s">
        <v>67</v>
      </c>
      <c r="F60" s="124" t="s">
        <v>68</v>
      </c>
      <c r="G60" s="124" t="s">
        <v>68</v>
      </c>
      <c r="H60" s="124" t="s">
        <v>68</v>
      </c>
      <c r="I60" s="124" t="s">
        <v>68</v>
      </c>
      <c r="J60" s="124" t="s">
        <v>68</v>
      </c>
      <c r="O60" s="142"/>
    </row>
    <row r="61" spans="2:15" ht="24.95" customHeight="1">
      <c r="B61" s="111"/>
      <c r="D61" s="306"/>
      <c r="E61" s="119" t="s">
        <v>69</v>
      </c>
      <c r="F61" s="124" t="s">
        <v>70</v>
      </c>
      <c r="G61" s="124" t="s">
        <v>70</v>
      </c>
      <c r="H61" s="124" t="s">
        <v>70</v>
      </c>
      <c r="I61" s="124" t="s">
        <v>70</v>
      </c>
      <c r="J61" s="124" t="s">
        <v>70</v>
      </c>
      <c r="O61" s="142"/>
    </row>
    <row r="62" spans="2:15" ht="24.95" customHeight="1">
      <c r="B62" s="111"/>
      <c r="D62" s="306"/>
      <c r="E62" s="115" t="s">
        <v>71</v>
      </c>
      <c r="F62" s="179" t="str">
        <f>IFERROR(IF(AND(ISNUMBER(F61),ISNUMBER(F60),F61&gt;0),F61/F60,""),"")</f>
        <v/>
      </c>
      <c r="G62" s="179" t="str">
        <f>IFERROR(IF(AND(ISNUMBER(G61),ISNUMBER(G60),G61&gt;0),G61/G60,""),"")</f>
        <v/>
      </c>
      <c r="H62" s="179" t="str">
        <f>IFERROR(IF(AND(ISNUMBER(H61),ISNUMBER(H60),H61&gt;0),H61/H60,""),"")</f>
        <v/>
      </c>
      <c r="I62" s="179" t="str">
        <f>IFERROR(IF(AND(ISNUMBER(I61),ISNUMBER(I60),I61&gt;0),I61/I60,""),"")</f>
        <v/>
      </c>
      <c r="J62" s="179" t="str">
        <f>IFERROR(IF(AND(ISNUMBER(J61),ISNUMBER(J60),J61&gt;0),J61/J60,""),"")</f>
        <v/>
      </c>
      <c r="O62" s="142"/>
    </row>
    <row r="63" spans="2:15" ht="16.350000000000001" customHeight="1">
      <c r="B63" s="111"/>
      <c r="D63" s="120"/>
      <c r="E63" s="120"/>
      <c r="F63" s="120"/>
      <c r="G63" s="120"/>
      <c r="H63" s="120"/>
      <c r="I63" s="120"/>
      <c r="J63" s="120"/>
      <c r="O63" s="142"/>
    </row>
    <row r="64" spans="2:15" ht="45" customHeight="1">
      <c r="B64" s="111"/>
      <c r="D64" s="100" t="s">
        <v>73</v>
      </c>
      <c r="E64" s="249" t="str">
        <f>IFERROR(AVERAGE($F$57:$J$57,$F$62:$J$62),"")</f>
        <v/>
      </c>
      <c r="O64" s="142"/>
    </row>
    <row r="65" spans="2:15" ht="29.1" customHeight="1">
      <c r="B65" s="145"/>
      <c r="C65" s="146"/>
      <c r="D65" s="146"/>
      <c r="E65" s="121" t="s">
        <v>74</v>
      </c>
      <c r="F65" s="121"/>
      <c r="G65" s="146"/>
      <c r="H65" s="146"/>
      <c r="I65" s="146"/>
      <c r="J65" s="146"/>
      <c r="K65" s="146"/>
      <c r="L65" s="147"/>
      <c r="M65" s="146"/>
      <c r="N65" s="146"/>
      <c r="O65" s="148"/>
    </row>
    <row r="66" spans="2:15" s="125" customFormat="1" ht="20.100000000000001">
      <c r="B66" s="288" t="s">
        <v>75</v>
      </c>
      <c r="C66" s="289"/>
      <c r="D66" s="289"/>
      <c r="E66" s="289"/>
      <c r="F66" s="289"/>
      <c r="G66" s="289"/>
      <c r="H66" s="289"/>
      <c r="I66" s="289"/>
      <c r="J66" s="289"/>
      <c r="K66" s="192"/>
      <c r="L66" s="140"/>
      <c r="M66" s="192"/>
      <c r="N66" s="192"/>
      <c r="O66" s="193"/>
    </row>
    <row r="67" spans="2:15" s="125" customFormat="1" ht="16.5">
      <c r="B67" s="98"/>
      <c r="C67" s="122"/>
      <c r="D67" s="135"/>
      <c r="E67" s="135"/>
      <c r="F67" s="186" t="s">
        <v>76</v>
      </c>
      <c r="G67" s="186" t="s">
        <v>77</v>
      </c>
      <c r="L67" s="138"/>
      <c r="O67" s="156"/>
    </row>
    <row r="68" spans="2:15" s="125" customFormat="1" ht="14.1">
      <c r="B68" s="157"/>
      <c r="C68" s="135"/>
      <c r="D68" s="135"/>
      <c r="E68" s="133" t="s">
        <v>78</v>
      </c>
      <c r="F68" s="254" t="str">
        <f>IFERROR($E$44/960,"")</f>
        <v/>
      </c>
      <c r="G68" s="254" t="str">
        <f>IFERROR($E$44/960,"")</f>
        <v/>
      </c>
      <c r="L68" s="138"/>
      <c r="O68" s="156"/>
    </row>
    <row r="69" spans="2:15" s="125" customFormat="1" ht="14.1">
      <c r="B69" s="157"/>
      <c r="C69" s="135"/>
      <c r="D69" s="135"/>
      <c r="E69" s="133" t="s">
        <v>79</v>
      </c>
      <c r="F69" s="263" t="str">
        <f>IFERROR($F$78/$F$80,"")</f>
        <v/>
      </c>
      <c r="G69" s="263" t="str">
        <f>IFERROR(($H$78)/$H$80,"")</f>
        <v/>
      </c>
      <c r="L69" s="138"/>
      <c r="O69" s="156"/>
    </row>
    <row r="70" spans="2:15" s="125" customFormat="1" ht="14.1">
      <c r="B70" s="157"/>
      <c r="C70" s="135"/>
      <c r="D70" s="135"/>
      <c r="L70" s="138"/>
      <c r="O70" s="156"/>
    </row>
    <row r="71" spans="2:15" s="125" customFormat="1" ht="20.65" customHeight="1">
      <c r="B71" s="282" t="s">
        <v>80</v>
      </c>
      <c r="C71" s="283"/>
      <c r="D71" s="283"/>
      <c r="E71" s="283"/>
      <c r="F71" s="283"/>
      <c r="G71" s="283"/>
      <c r="H71" s="283"/>
      <c r="I71" s="283"/>
      <c r="J71" s="283"/>
      <c r="L71" s="138"/>
      <c r="O71" s="156"/>
    </row>
    <row r="72" spans="2:15" s="125" customFormat="1" ht="14.1">
      <c r="B72" s="157"/>
      <c r="C72" s="135"/>
      <c r="D72" s="135"/>
      <c r="L72" s="138"/>
      <c r="O72" s="156"/>
    </row>
    <row r="73" spans="2:15" s="125" customFormat="1" ht="39" customHeight="1">
      <c r="B73" s="157"/>
      <c r="C73" s="135"/>
      <c r="D73" s="135"/>
      <c r="E73" s="299" t="s">
        <v>81</v>
      </c>
      <c r="F73" s="300"/>
      <c r="G73" s="266">
        <f>IF(ISERROR(G76+I76),"",G76+I76)</f>
        <v>0</v>
      </c>
      <c r="H73" s="181" t="s">
        <v>82</v>
      </c>
      <c r="L73" s="138"/>
      <c r="O73" s="156"/>
    </row>
    <row r="74" spans="2:15" s="125" customFormat="1" ht="21" customHeight="1">
      <c r="B74" s="157"/>
      <c r="C74" s="135"/>
      <c r="D74" s="258"/>
      <c r="E74" s="259"/>
      <c r="F74" s="260"/>
      <c r="G74" s="261"/>
      <c r="H74" s="262"/>
      <c r="J74" s="181"/>
      <c r="L74" s="138"/>
      <c r="O74" s="156"/>
    </row>
    <row r="75" spans="2:15" s="125" customFormat="1" ht="20.100000000000001" customHeight="1">
      <c r="B75" s="157"/>
      <c r="C75" s="135"/>
      <c r="D75" s="258"/>
      <c r="E75" s="126"/>
      <c r="F75" s="248" t="s">
        <v>83</v>
      </c>
      <c r="G75" s="248" t="s">
        <v>84</v>
      </c>
      <c r="H75" s="248" t="s">
        <v>85</v>
      </c>
      <c r="I75" s="248" t="s">
        <v>86</v>
      </c>
      <c r="L75" s="138"/>
      <c r="O75" s="156"/>
    </row>
    <row r="76" spans="2:15" s="125" customFormat="1" ht="20.100000000000001">
      <c r="B76" s="157"/>
      <c r="C76" s="135"/>
      <c r="D76" s="135"/>
      <c r="E76" s="126"/>
      <c r="F76" s="248"/>
      <c r="G76" s="187">
        <f>IF(ISERROR(SUM(G82,G77)),"",SUM(G82,G77))</f>
        <v>0</v>
      </c>
      <c r="H76" s="248"/>
      <c r="I76" s="187">
        <f>IF(ISERROR(SUM(I82,I77)),"",SUM(I82,I77))</f>
        <v>0</v>
      </c>
      <c r="L76" s="138"/>
      <c r="O76" s="156"/>
    </row>
    <row r="77" spans="2:15" s="125" customFormat="1" ht="14.1">
      <c r="B77" s="157"/>
      <c r="C77" s="135"/>
      <c r="D77" s="135"/>
      <c r="E77" s="188" t="s">
        <v>87</v>
      </c>
      <c r="F77" s="127"/>
      <c r="G77" s="128" t="str">
        <f>IFERROR((F$79*F$78*$F$68)/2,"")</f>
        <v/>
      </c>
      <c r="H77" s="127"/>
      <c r="I77" s="178" t="str">
        <f>IFERROR((H$79*H$78*$G$68)/2,"")</f>
        <v/>
      </c>
      <c r="L77" s="138"/>
      <c r="O77" s="156"/>
    </row>
    <row r="78" spans="2:15" s="125" customFormat="1" ht="14.1">
      <c r="B78" s="157"/>
      <c r="C78" s="135"/>
      <c r="D78" s="135"/>
      <c r="E78" s="190" t="s">
        <v>88</v>
      </c>
      <c r="F78" s="265" t="str">
        <f>IFERROR(SUM($F$40*$H$50,$F$39*$H$51),"")</f>
        <v/>
      </c>
      <c r="G78" s="130"/>
      <c r="H78" s="265" t="str">
        <f>IFERROR(SUM($H$40*$H$50,$H$39*$H$51),"")</f>
        <v/>
      </c>
      <c r="I78" s="130"/>
      <c r="L78" s="138"/>
      <c r="O78" s="156"/>
    </row>
    <row r="79" spans="2:15" s="125" customFormat="1" ht="14.1">
      <c r="B79" s="157"/>
      <c r="C79" s="135"/>
      <c r="D79" s="135"/>
      <c r="E79" s="190" t="s">
        <v>89</v>
      </c>
      <c r="F79" s="264" t="str">
        <f>IFERROR(MAX(0,IFERROR(($E$64-10),0),($E$64-10)),"")</f>
        <v/>
      </c>
      <c r="G79" s="130"/>
      <c r="H79" s="264" t="str">
        <f>IFERROR(MAX(0,IFERROR(($E$64-10),0),($E$64-10)),"")</f>
        <v/>
      </c>
      <c r="I79" s="130"/>
      <c r="L79" s="138"/>
      <c r="O79" s="156"/>
    </row>
    <row r="80" spans="2:15" s="135" customFormat="1" ht="14.1">
      <c r="B80" s="157"/>
      <c r="E80" s="190" t="str">
        <f>Rates!A15</f>
        <v>Enrolment rate</v>
      </c>
      <c r="F80" s="265">
        <f>Rates!$C$15</f>
        <v>6429</v>
      </c>
      <c r="G80" s="132"/>
      <c r="H80" s="265">
        <f>Rates!$E$15</f>
        <v>6783</v>
      </c>
      <c r="I80" s="132"/>
      <c r="L80" s="138"/>
      <c r="O80" s="158"/>
    </row>
    <row r="81" spans="1:15" s="125" customFormat="1" ht="14.1">
      <c r="B81" s="157"/>
      <c r="C81" s="135"/>
      <c r="D81" s="135"/>
      <c r="E81" s="129"/>
      <c r="F81" s="130"/>
      <c r="G81" s="131"/>
      <c r="H81" s="130"/>
      <c r="I81" s="131"/>
      <c r="L81" s="138"/>
      <c r="O81" s="156"/>
    </row>
    <row r="82" spans="1:15" s="125" customFormat="1" ht="14.1">
      <c r="B82" s="157"/>
      <c r="C82" s="135"/>
      <c r="D82" s="135"/>
      <c r="E82" s="188" t="s">
        <v>90</v>
      </c>
      <c r="F82" s="183"/>
      <c r="G82" s="128">
        <f>IFERROR(SUM(G83:G87),"")</f>
        <v>0</v>
      </c>
      <c r="H82" s="183"/>
      <c r="I82" s="128">
        <f>IFERROR(SUM(I83:I87),"")</f>
        <v>0</v>
      </c>
      <c r="L82" s="138"/>
      <c r="O82" s="156"/>
    </row>
    <row r="83" spans="1:15" s="125" customFormat="1" ht="14.1">
      <c r="B83" s="157"/>
      <c r="C83" s="135"/>
      <c r="D83" s="135"/>
      <c r="E83" s="130" t="s">
        <v>91</v>
      </c>
      <c r="F83" s="134">
        <f>Rates!$C$6</f>
        <v>194178</v>
      </c>
      <c r="G83" s="134" t="str">
        <f>IFERROR((F83*$F$68*$F$69)/2,"")</f>
        <v/>
      </c>
      <c r="H83" s="134">
        <f>Rates!$E$6</f>
        <v>204858</v>
      </c>
      <c r="I83" s="134" t="str">
        <f>IFERROR((H83*$G$68*$G$69)/2,"")</f>
        <v/>
      </c>
      <c r="L83" s="138"/>
      <c r="O83" s="156"/>
    </row>
    <row r="84" spans="1:15" s="125" customFormat="1" ht="14.1">
      <c r="B84" s="157"/>
      <c r="C84" s="135"/>
      <c r="D84" s="159"/>
      <c r="E84" s="130" t="s">
        <v>92</v>
      </c>
      <c r="F84" s="130"/>
      <c r="G84" s="134"/>
      <c r="H84" s="130"/>
      <c r="I84" s="134"/>
      <c r="L84" s="138"/>
      <c r="O84" s="156"/>
    </row>
    <row r="85" spans="1:15" s="125" customFormat="1" ht="14.1">
      <c r="B85" s="157"/>
      <c r="C85" s="135"/>
      <c r="D85" s="159"/>
      <c r="E85" s="189" t="str">
        <f>Rates!A11</f>
        <v>Regional loading</v>
      </c>
      <c r="F85" s="134">
        <f>Rates!$C$11</f>
        <v>11539</v>
      </c>
      <c r="G85" s="134" t="str">
        <f>IFERROR(($F85*$F$68*$F$69*IF($N$35&lt;&gt;"N/A",1,0))/2,"")</f>
        <v/>
      </c>
      <c r="H85" s="134">
        <f>Rates!$E$11</f>
        <v>12174</v>
      </c>
      <c r="I85" s="134" t="str">
        <f>IFERROR(($H85*$G$68*$G$69*IF($N$35&lt;&gt;"N/A",1,0))/2,"")</f>
        <v/>
      </c>
      <c r="L85" s="138"/>
      <c r="O85" s="156"/>
    </row>
    <row r="86" spans="1:15" s="125" customFormat="1" ht="14.1">
      <c r="B86" s="157"/>
      <c r="C86" s="135"/>
      <c r="D86" s="159"/>
      <c r="E86" s="189" t="str">
        <f>Rates!A12</f>
        <v>Venue loading</v>
      </c>
      <c r="F86" s="134">
        <f>Rates!$C$12</f>
        <v>3957</v>
      </c>
      <c r="G86" s="134" t="str">
        <f>IFERROR((F$86*F$68*F$69*($E15/$E13))/2,"")</f>
        <v/>
      </c>
      <c r="H86" s="134">
        <f>Rates!$E$12</f>
        <v>4175</v>
      </c>
      <c r="I86" s="134" t="str">
        <f>IFERROR((H$86*G$68*G$69*($E15/$E13))/2,"")</f>
        <v/>
      </c>
      <c r="L86" s="138"/>
      <c r="O86" s="156"/>
    </row>
    <row r="87" spans="1:15" s="125" customFormat="1" ht="14.1">
      <c r="B87" s="157"/>
      <c r="C87" s="135"/>
      <c r="D87" s="159"/>
      <c r="E87" s="189" t="str">
        <f>Rates!A13</f>
        <v>Vehicle loading</v>
      </c>
      <c r="F87" s="134">
        <f>Rates!$C$13</f>
        <v>33</v>
      </c>
      <c r="G87" s="134" t="str">
        <f>IFERROR((F$87*F$68*F$69*$D$44)/2,"")</f>
        <v/>
      </c>
      <c r="H87" s="134">
        <f>Rates!$E$13</f>
        <v>35</v>
      </c>
      <c r="I87" s="134" t="str">
        <f>IFERROR((H$87*G$68*G$69*$D$44)/2,"")</f>
        <v/>
      </c>
      <c r="L87" s="138"/>
      <c r="O87" s="156"/>
    </row>
    <row r="88" spans="1:15" s="125" customFormat="1" ht="14.1">
      <c r="B88" s="160"/>
      <c r="L88" s="138"/>
      <c r="O88" s="156"/>
    </row>
    <row r="89" spans="1:15" s="125" customFormat="1" ht="20.100000000000001">
      <c r="B89" s="288" t="s">
        <v>93</v>
      </c>
      <c r="C89" s="289"/>
      <c r="D89" s="289"/>
      <c r="E89" s="289"/>
      <c r="F89" s="289"/>
      <c r="G89" s="289"/>
      <c r="H89" s="289"/>
      <c r="I89" s="289"/>
      <c r="J89" s="289"/>
      <c r="K89" s="192"/>
      <c r="L89" s="140"/>
      <c r="M89" s="192"/>
      <c r="N89" s="192"/>
      <c r="O89" s="193"/>
    </row>
    <row r="90" spans="1:15" s="125" customFormat="1" ht="20.100000000000001">
      <c r="B90" s="250"/>
      <c r="C90" s="251"/>
      <c r="D90" s="251"/>
      <c r="E90"/>
      <c r="F90"/>
      <c r="G90"/>
      <c r="H90"/>
      <c r="I90"/>
      <c r="J90" s="251"/>
      <c r="L90" s="138"/>
      <c r="O90" s="156"/>
    </row>
    <row r="91" spans="1:15" s="125" customFormat="1" ht="15.6">
      <c r="A91" s="107"/>
      <c r="B91" s="107" t="s">
        <v>94</v>
      </c>
      <c r="K91" s="135"/>
      <c r="L91" s="138"/>
      <c r="O91" s="156"/>
    </row>
    <row r="92" spans="1:15" s="125" customFormat="1" ht="15.6">
      <c r="A92" s="256"/>
      <c r="B92" s="107"/>
      <c r="C92" s="301" t="s">
        <v>95</v>
      </c>
      <c r="D92" s="302"/>
      <c r="E92" s="302"/>
      <c r="F92" s="302"/>
      <c r="G92" s="302"/>
      <c r="H92" s="302"/>
      <c r="I92" s="302"/>
      <c r="J92" s="303"/>
      <c r="K92" s="135"/>
      <c r="L92" s="138"/>
      <c r="O92" s="156"/>
    </row>
    <row r="93" spans="1:15" s="125" customFormat="1" ht="15.6">
      <c r="A93" s="256"/>
      <c r="B93" s="107"/>
      <c r="C93" s="144"/>
      <c r="D93" s="144"/>
      <c r="E93" s="257"/>
      <c r="F93" s="257"/>
      <c r="G93" s="257"/>
      <c r="H93" s="257"/>
      <c r="I93" s="257"/>
      <c r="J93" s="257"/>
      <c r="K93" s="135"/>
      <c r="L93" s="138"/>
      <c r="O93" s="156"/>
    </row>
    <row r="94" spans="1:15" s="125" customFormat="1" ht="39.6" customHeight="1">
      <c r="B94" s="160"/>
      <c r="C94" s="194"/>
      <c r="E94" s="206" t="s">
        <v>96</v>
      </c>
      <c r="F94" s="206" t="s">
        <v>97</v>
      </c>
      <c r="G94" s="206" t="s">
        <v>98</v>
      </c>
      <c r="H94" s="206" t="s">
        <v>99</v>
      </c>
      <c r="I94" s="206" t="s">
        <v>100</v>
      </c>
      <c r="J94" s="206" t="s">
        <v>101</v>
      </c>
      <c r="K94" s="135" t="s">
        <v>102</v>
      </c>
      <c r="O94" s="156"/>
    </row>
    <row r="95" spans="1:15" s="125" customFormat="1" ht="24.95" customHeight="1">
      <c r="B95" s="160"/>
      <c r="C95" s="293" t="s">
        <v>103</v>
      </c>
      <c r="D95" s="294"/>
      <c r="E95" s="124" t="s">
        <v>70</v>
      </c>
      <c r="F95" s="124" t="s">
        <v>70</v>
      </c>
      <c r="G95" s="124" t="s">
        <v>70</v>
      </c>
      <c r="H95" s="124" t="s">
        <v>70</v>
      </c>
      <c r="I95" s="124" t="s">
        <v>70</v>
      </c>
      <c r="J95" s="124" t="s">
        <v>70</v>
      </c>
      <c r="K95" s="135" t="str">
        <f>IF(OR(ISNUMBER(E95),ISNUMBER(F95),ISNUMBER(G95),ISNUMBER(H95),ISNUMBER(I95),ISNUMBER(J95)),SUM(E95:J95),"")</f>
        <v/>
      </c>
      <c r="M95"/>
      <c r="N95"/>
      <c r="O95" s="156"/>
    </row>
    <row r="96" spans="1:15" s="135" customFormat="1" ht="15" customHeight="1">
      <c r="B96" s="157"/>
      <c r="K96" s="135" t="str">
        <f>IF(OR(ISNUMBER(E107),ISNUMBER(F107),ISNUMBER(G107),ISNUMBER(H107),ISNUMBER(I107),ISNUMBER(J107)),SUM(E107:J107),"")</f>
        <v/>
      </c>
      <c r="M96"/>
      <c r="N96"/>
      <c r="O96" s="158"/>
    </row>
    <row r="97" spans="2:15" s="135" customFormat="1" ht="15" customHeight="1">
      <c r="B97" s="157"/>
      <c r="C97" s="224"/>
      <c r="M97"/>
      <c r="N97"/>
      <c r="O97" s="158"/>
    </row>
    <row r="98" spans="2:15" s="4" customFormat="1" ht="15" customHeight="1">
      <c r="B98" s="107" t="s">
        <v>104</v>
      </c>
      <c r="C98" s="11"/>
      <c r="D98" s="11"/>
      <c r="E98" s="11"/>
      <c r="M98"/>
      <c r="N98"/>
      <c r="O98" s="196"/>
    </row>
    <row r="99" spans="2:15" s="4" customFormat="1" ht="57" customHeight="1">
      <c r="B99" s="197"/>
      <c r="C99" s="290" t="s">
        <v>105</v>
      </c>
      <c r="D99" s="291"/>
      <c r="E99" s="291"/>
      <c r="F99" s="291"/>
      <c r="G99" s="291"/>
      <c r="H99" s="291"/>
      <c r="I99" s="291"/>
      <c r="J99" s="292"/>
      <c r="M99"/>
      <c r="N99"/>
      <c r="O99" s="196"/>
    </row>
    <row r="100" spans="2:15" s="4" customFormat="1" ht="15.4" customHeight="1">
      <c r="B100" s="197"/>
      <c r="C100" s="11"/>
      <c r="D100" s="11"/>
      <c r="E100"/>
      <c r="F100"/>
      <c r="G100"/>
      <c r="H100"/>
      <c r="I100"/>
      <c r="M100"/>
      <c r="N100"/>
      <c r="O100" s="196"/>
    </row>
    <row r="101" spans="2:15" s="4" customFormat="1" ht="24.95" customHeight="1">
      <c r="B101" s="197"/>
      <c r="C101" s="11"/>
      <c r="E101" s="206" t="s">
        <v>106</v>
      </c>
      <c r="F101" s="206" t="s">
        <v>107</v>
      </c>
      <c r="G101" s="206" t="s">
        <v>98</v>
      </c>
      <c r="H101" s="206" t="s">
        <v>99</v>
      </c>
      <c r="I101" s="206" t="s">
        <v>100</v>
      </c>
      <c r="K101" s="230"/>
      <c r="M101"/>
      <c r="N101"/>
      <c r="O101" s="196"/>
    </row>
    <row r="102" spans="2:15" s="198" customFormat="1" ht="24.95" customHeight="1">
      <c r="B102" s="199"/>
      <c r="C102" s="293" t="s">
        <v>108</v>
      </c>
      <c r="D102" s="291"/>
      <c r="E102" s="292"/>
      <c r="F102" s="191" t="str">
        <f>IF(ISNUMBER(F95),F95,"")</f>
        <v/>
      </c>
      <c r="G102" s="191" t="str">
        <f>IF(ISNUMBER(G95),G95,"")</f>
        <v/>
      </c>
      <c r="H102" s="191" t="str">
        <f>IF(ISNUMBER(H95),H95,"")</f>
        <v/>
      </c>
      <c r="I102" s="191" t="str">
        <f>IF(ISNUMBER(I95),I95,"")</f>
        <v/>
      </c>
      <c r="L102" s="201"/>
      <c r="M102"/>
      <c r="N102"/>
      <c r="O102" s="202"/>
    </row>
    <row r="103" spans="2:15" s="198" customFormat="1" ht="64.5" customHeight="1">
      <c r="B103" s="199"/>
      <c r="C103" s="293" t="s">
        <v>109</v>
      </c>
      <c r="D103" s="291"/>
      <c r="E103" s="292"/>
      <c r="F103" s="124" t="s">
        <v>70</v>
      </c>
      <c r="G103" s="124" t="s">
        <v>70</v>
      </c>
      <c r="H103" s="124" t="s">
        <v>70</v>
      </c>
      <c r="I103" s="124" t="s">
        <v>70</v>
      </c>
      <c r="L103" s="201"/>
      <c r="M103"/>
      <c r="N103"/>
      <c r="O103" s="202"/>
    </row>
    <row r="104" spans="2:15" s="135" customFormat="1" ht="12.75" customHeight="1">
      <c r="B104" s="221"/>
      <c r="C104" s="284"/>
      <c r="D104" s="285"/>
      <c r="E104" s="285"/>
      <c r="F104" s="222" t="str">
        <f>IF(AND(OR(F95=0,F95=""),N(F103)&gt;0),Values!$T$2,IF(AND(F95=Values!$T$1,N(F103)&gt;0),Values!$T$2,IF(F103=Values!$T$1,"",IF(COUNTIF($F$103:$I$103,Values!$T$1)=4,"",IF(AND(F103&gt;F95,COUNTIF($F$103:$I$103,Values!$T$1)&lt;4),Values!$T$2,"")))))</f>
        <v/>
      </c>
      <c r="G104" s="222" t="str">
        <f>IF(AND(OR(G95=0,G95=""),N(G103)&gt;0),Values!$T$2,IF(AND(G95=Values!$T$1,N(G103)&gt;0),Values!$T$2,IF(G103=Values!$T$1,"",IF(COUNTIF($F$103:$I$103,Values!$T$1)=4,"",IF(AND(G103&gt;G95,COUNTIF($F$103:$I$103,Values!$T$1)&lt;4),Values!$T$2,"")))))</f>
        <v/>
      </c>
      <c r="H104" s="222" t="str">
        <f>IF(AND(OR(H95=0,H95=""),N(H103)&gt;0),Values!$T$2,IF(AND(H95=Values!$T$1,N(H103)&gt;0),Values!$T$2,IF(H103=Values!$T$1,"",IF(COUNTIF($F$103:$I$103,Values!$T$1)=4,"",IF(AND(H103&gt;H95,COUNTIF($F$103:$I$103,Values!$T$1)&lt;4),Values!$T$2,"")))))</f>
        <v/>
      </c>
      <c r="I104" s="222" t="str">
        <f>IF(AND(OR(I95=0,I95=""),N(I103)&gt;0),Values!$T$2,IF(AND(I95=Values!$T$1,N(I103)&gt;0),Values!$T$2,IF(I103=Values!$T$1,"",IF(COUNTIF($F$103:$I$103,Values!$T$1)=4,"",IF(AND(I103&gt;I95,COUNTIF($F$103:$I$103,Values!$T$1)&lt;4),Values!$T$2,"")))))</f>
        <v/>
      </c>
      <c r="J104" s="223"/>
      <c r="L104" s="138"/>
      <c r="M104"/>
      <c r="N104"/>
      <c r="O104" s="158"/>
    </row>
    <row r="105" spans="2:15" s="219" customFormat="1" ht="28.5" customHeight="1">
      <c r="B105" s="211"/>
      <c r="C105" s="212"/>
      <c r="D105" s="212"/>
      <c r="E105" s="212"/>
      <c r="F105" s="286" t="str">
        <f>IF(OR($F$104=Values!$T$2,$G$104=Values!$T$2,$H$104=Values!$T$2,$I$104=Values!$T$2),Values!$T$2,"")</f>
        <v/>
      </c>
      <c r="G105" s="287"/>
      <c r="H105" s="287"/>
      <c r="I105" s="287"/>
      <c r="J105" s="252"/>
      <c r="L105" s="220"/>
      <c r="M105"/>
      <c r="N105"/>
      <c r="O105" s="229"/>
    </row>
    <row r="106" spans="2:15" s="4" customFormat="1" ht="39" customHeight="1">
      <c r="B106" s="255"/>
      <c r="C106" s="11"/>
      <c r="D106" s="244" t="s">
        <v>110</v>
      </c>
      <c r="E106" s="266">
        <f>IF(OR(ISNUMBER(F109),ISNUMBER(G109),ISNUMBER(H109),ISNUMBER(I109),ISNUMBER(J109),ISNUMBER(E109)),SUM(E109:J109),0)</f>
        <v>0</v>
      </c>
      <c r="F106" s="11"/>
      <c r="G106" s="11"/>
      <c r="H106" s="11"/>
      <c r="I106" s="11"/>
      <c r="J106" s="11"/>
      <c r="K106" s="219"/>
      <c r="M106"/>
      <c r="N106"/>
      <c r="O106" s="196"/>
    </row>
    <row r="107" spans="2:15" s="203" customFormat="1" ht="15" customHeight="1">
      <c r="B107" s="245"/>
      <c r="C107" s="246"/>
      <c r="D107" s="246"/>
      <c r="E107" s="224" t="str">
        <f>IF(ISNUMBER(E95),N(E95),"")</f>
        <v/>
      </c>
      <c r="F107" s="224" t="e">
        <f>IF(AND(OR(ISNUMBER(F95),ISNUMBER(F103)),F103=F102),N(F95),((F95)-N(F103)))</f>
        <v>#VALUE!</v>
      </c>
      <c r="G107" s="224" t="e">
        <f>IF(AND(OR(ISNUMBER(G95),ISNUMBER(G103)),G103=G102),N(G95),((G95)-N(G103)))</f>
        <v>#VALUE!</v>
      </c>
      <c r="H107" s="224" t="e">
        <f>IF(AND(OR(ISNUMBER(H95),ISNUMBER(H103)),H103=H102),N(H95),((H95)-N(H103)))</f>
        <v>#VALUE!</v>
      </c>
      <c r="I107" s="224" t="e">
        <f t="shared" ref="I107:J107" si="3">IF(AND(OR(ISNUMBER(I95),ISNUMBER(I103)),I103=I102),N(I95),((I95)-N(I103)))</f>
        <v>#VALUE!</v>
      </c>
      <c r="J107" s="224" t="e">
        <f t="shared" si="3"/>
        <v>#VALUE!</v>
      </c>
      <c r="K107" s="247"/>
      <c r="M107"/>
      <c r="N107"/>
      <c r="O107" s="205"/>
    </row>
    <row r="108" spans="2:15" s="198" customFormat="1" ht="39.6" customHeight="1">
      <c r="B108" s="199"/>
      <c r="C108" s="149"/>
      <c r="D108" s="32"/>
      <c r="E108" s="200" t="s">
        <v>96</v>
      </c>
      <c r="F108" s="200" t="s">
        <v>97</v>
      </c>
      <c r="G108" s="200" t="s">
        <v>98</v>
      </c>
      <c r="H108" s="200" t="s">
        <v>99</v>
      </c>
      <c r="I108" s="200" t="s">
        <v>100</v>
      </c>
      <c r="J108" s="200" t="s">
        <v>101</v>
      </c>
      <c r="K108" s="219"/>
      <c r="L108" s="201"/>
      <c r="M108"/>
      <c r="N108"/>
      <c r="O108" s="202"/>
    </row>
    <row r="109" spans="2:15" s="203" customFormat="1" ht="24.95" customHeight="1">
      <c r="B109" s="204"/>
      <c r="C109" s="297" t="s">
        <v>111</v>
      </c>
      <c r="D109" s="298"/>
      <c r="E109" s="227" t="str">
        <f>IF(AND($F$105=Values!$T$2,$F$102="",$G$102="",$H$102="",$I$102=""),IFERROR(E$107*Rates!G$4,""),IF($F$105=Values!$T$2,"",IFERROR(E$107*Rates!G$4,"")))</f>
        <v/>
      </c>
      <c r="F109" s="227" t="str">
        <f>IF($F$105=Values!$T$2,"",IF(OR(F102=0,F102=Values!$Q$3,F103=0,F103=Values!$Q$3),IFERROR(F95*Rates!H$4,""),IFERROR(((F95-F103)*Rates!H$4)+(F103*Rates!$L$4),"")))</f>
        <v/>
      </c>
      <c r="G109" s="227" t="str">
        <f>IF($F$105=Values!$T$2,"",IF(OR(G102=0,G102=Values!$Q$3,G103=0,G103=Values!$Q$3),IFERROR(G95*Rates!I$4,""),IFERROR(((G95-G103)*Rates!I$4)+(G103*Rates!$L$4),"")))</f>
        <v/>
      </c>
      <c r="H109" s="227" t="str">
        <f>IF($F$105=Values!$T$2,"",IF(OR(H102=0,H102=Values!$Q$3,H103=0,H103=Values!$Q$3),IFERROR(H95*Rates!J$4,""),IFERROR(((H95-H103)*Rates!J$4)+(H103*Rates!$L$4),"")))</f>
        <v/>
      </c>
      <c r="I109" s="227" t="str">
        <f>IF($F$105=Values!$T$2,"",IF(OR(I102=0,I102=Values!$Q$3,I103=0,I103=Values!$Q$3),IFERROR(I95*Rates!K$4,""),IFERROR(((I95-I103)*Rates!K$4)+(I103*Rates!$L$4),"")))</f>
        <v/>
      </c>
      <c r="J109" s="227" t="str">
        <f>IF($F$105=Values!$T$2,"",IF(OR(J102=0,J102=Values!$Q$3,J103=0,J103=Values!$Q$3),IFERROR(J95*Rates!L$4,""),IFERROR(((J95-J103)*Rates!L$4)+(J103*Rates!$L$4),"")))</f>
        <v/>
      </c>
      <c r="M109"/>
      <c r="N109"/>
      <c r="O109" s="205"/>
    </row>
    <row r="110" spans="2:15" s="207" customFormat="1" ht="27" customHeight="1">
      <c r="B110" s="208"/>
      <c r="C110" s="209"/>
      <c r="F110" s="213"/>
      <c r="G110" s="214"/>
      <c r="H110" s="214"/>
      <c r="I110" s="214"/>
      <c r="J110" s="214"/>
      <c r="M110"/>
      <c r="N110"/>
      <c r="O110" s="210"/>
    </row>
    <row r="111" spans="2:15" ht="20.100000000000001" customHeight="1">
      <c r="B111" s="111"/>
      <c r="C111" s="295" t="str">
        <f>"• "&amp;'1. Start'!C13:J13</f>
        <v xml:space="preserve">• The amounts generated by the planning tool provide an estimate of funding based on the information entered and are not a guarantee of funding. </v>
      </c>
      <c r="D111" s="281"/>
      <c r="E111" s="281"/>
      <c r="F111" s="281"/>
      <c r="G111" s="281"/>
      <c r="H111" s="281"/>
      <c r="I111" s="281"/>
      <c r="J111" s="281"/>
      <c r="M111"/>
      <c r="N111"/>
      <c r="O111" s="142"/>
    </row>
    <row r="112" spans="2:15" ht="34.9" customHeight="1">
      <c r="B112" s="111"/>
      <c r="C112" s="296" t="str">
        <f>"• "&amp;'1. Start'!C11:J11</f>
        <v>• For any questions or if you require further assistance, please refer to the Mobile Planning Tool Help (Tab 4) and the program guidelines in the first instance. If these resources do not answer your questions, please contact the department via email at ecec.funding@det.nsw.edu.au or call 1800 619 113.</v>
      </c>
      <c r="D112" s="281"/>
      <c r="E112" s="281"/>
      <c r="F112" s="281"/>
      <c r="G112" s="281"/>
      <c r="H112" s="281"/>
      <c r="I112" s="281"/>
      <c r="J112" s="281"/>
      <c r="O112" s="142"/>
    </row>
    <row r="113" spans="2:15" ht="14.1">
      <c r="B113" s="145"/>
      <c r="C113" s="146"/>
      <c r="D113" s="146"/>
      <c r="E113" s="146"/>
      <c r="F113" s="146"/>
      <c r="G113" s="146"/>
      <c r="H113" s="146"/>
      <c r="I113" s="146"/>
      <c r="J113" s="146"/>
      <c r="K113" s="146"/>
      <c r="L113" s="147"/>
      <c r="M113" s="146"/>
      <c r="N113" s="146"/>
      <c r="O113" s="148"/>
    </row>
    <row r="114" spans="2:15" ht="12" customHeight="1"/>
    <row r="115" spans="2:15" ht="12" customHeight="1"/>
  </sheetData>
  <sheetProtection formatRows="0"/>
  <dataConsolidate/>
  <mergeCells count="28">
    <mergeCell ref="B2:G2"/>
    <mergeCell ref="B3:D3"/>
    <mergeCell ref="D55:D57"/>
    <mergeCell ref="D60:D62"/>
    <mergeCell ref="D50:D52"/>
    <mergeCell ref="D39:D40"/>
    <mergeCell ref="E7:G7"/>
    <mergeCell ref="D41:D42"/>
    <mergeCell ref="B46:J46"/>
    <mergeCell ref="B5:J5"/>
    <mergeCell ref="B47:H47"/>
    <mergeCell ref="E42:F42"/>
    <mergeCell ref="E8:G8"/>
    <mergeCell ref="D34:F35"/>
    <mergeCell ref="C111:J111"/>
    <mergeCell ref="C112:J112"/>
    <mergeCell ref="C109:D109"/>
    <mergeCell ref="C103:E103"/>
    <mergeCell ref="E73:F73"/>
    <mergeCell ref="B89:J89"/>
    <mergeCell ref="C102:E102"/>
    <mergeCell ref="C92:J92"/>
    <mergeCell ref="B71:J71"/>
    <mergeCell ref="C104:E104"/>
    <mergeCell ref="F105:I105"/>
    <mergeCell ref="B66:J66"/>
    <mergeCell ref="C99:J99"/>
    <mergeCell ref="C95:D95"/>
  </mergeCells>
  <conditionalFormatting sqref="C19:D32">
    <cfRule type="expression" dxfId="37" priority="62">
      <formula>$E$13="Please select number of venues"</formula>
    </cfRule>
    <cfRule type="expression" dxfId="36" priority="63">
      <formula>$E$13=1</formula>
    </cfRule>
  </conditionalFormatting>
  <conditionalFormatting sqref="C21:D32">
    <cfRule type="expression" dxfId="35" priority="65">
      <formula>$E$13=3</formula>
    </cfRule>
  </conditionalFormatting>
  <conditionalFormatting sqref="C19:N32">
    <cfRule type="expression" dxfId="34" priority="2">
      <formula>$E$13=1</formula>
    </cfRule>
  </conditionalFormatting>
  <conditionalFormatting sqref="C20:N32">
    <cfRule type="expression" dxfId="33" priority="3">
      <formula>$E$13=2</formula>
    </cfRule>
  </conditionalFormatting>
  <conditionalFormatting sqref="C21:N32">
    <cfRule type="expression" dxfId="32" priority="4">
      <formula>$E$13=3</formula>
    </cfRule>
  </conditionalFormatting>
  <conditionalFormatting sqref="C22:N32">
    <cfRule type="expression" dxfId="31" priority="5">
      <formula>$E$13=4</formula>
    </cfRule>
  </conditionalFormatting>
  <conditionalFormatting sqref="C23:N32">
    <cfRule type="expression" dxfId="30" priority="6">
      <formula>$E$13=5</formula>
    </cfRule>
  </conditionalFormatting>
  <conditionalFormatting sqref="C24:N32">
    <cfRule type="expression" dxfId="29" priority="7">
      <formula>$E$13=6</formula>
    </cfRule>
  </conditionalFormatting>
  <conditionalFormatting sqref="C25:N32">
    <cfRule type="expression" dxfId="28" priority="8">
      <formula>$E$13=7</formula>
    </cfRule>
  </conditionalFormatting>
  <conditionalFormatting sqref="C26:N32">
    <cfRule type="expression" dxfId="27" priority="9">
      <formula>$E$13=8</formula>
    </cfRule>
  </conditionalFormatting>
  <conditionalFormatting sqref="C27:N32">
    <cfRule type="expression" dxfId="26" priority="10">
      <formula>$E$13=9</formula>
    </cfRule>
  </conditionalFormatting>
  <conditionalFormatting sqref="C28:N32">
    <cfRule type="expression" dxfId="25" priority="11">
      <formula>$E$13=10</formula>
    </cfRule>
  </conditionalFormatting>
  <conditionalFormatting sqref="C29:N32">
    <cfRule type="expression" dxfId="24" priority="12">
      <formula>$E$13=11</formula>
    </cfRule>
  </conditionalFormatting>
  <conditionalFormatting sqref="C30:N32">
    <cfRule type="expression" dxfId="23" priority="13">
      <formula>$E$13=12</formula>
    </cfRule>
  </conditionalFormatting>
  <conditionalFormatting sqref="C31:N32">
    <cfRule type="expression" dxfId="22" priority="14">
      <formula>$E$13=13</formula>
    </cfRule>
  </conditionalFormatting>
  <conditionalFormatting sqref="C32:N32">
    <cfRule type="expression" dxfId="21" priority="42">
      <formula>$E$13=14</formula>
    </cfRule>
  </conditionalFormatting>
  <conditionalFormatting sqref="D19:N32">
    <cfRule type="expression" dxfId="20" priority="1">
      <formula>OR($E$13="Please select number of venues",$E$13=1)</formula>
    </cfRule>
  </conditionalFormatting>
  <conditionalFormatting sqref="J105">
    <cfRule type="expression" dxfId="19" priority="15">
      <formula>AND($F$39="",$H$39="",$I$39="",$J$39="")</formula>
    </cfRule>
  </conditionalFormatting>
  <conditionalFormatting sqref="L103 L108">
    <cfRule type="expression" dxfId="18" priority="78">
      <formula>OR(ISNUMBER(E103),ISNUMBER(F103),ISNUMBER(G103),ISNUMBER(H103),ISNUMBER(I103),ISNUMBER(#REF!))=FALSE</formula>
    </cfRule>
  </conditionalFormatting>
  <dataValidations xWindow="922" yWindow="991" count="9">
    <dataValidation type="list" allowBlank="1" showInputMessage="1" showErrorMessage="1" sqref="H18:H32" xr:uid="{00000000-0002-0000-0100-000001000000}">
      <formula1>_Weeks_open</formula1>
    </dataValidation>
    <dataValidation type="list" allowBlank="1" showInputMessage="1" showErrorMessage="1" sqref="F50:F51 F103:I103 F56:J56 F61:J61 E95:J95" xr:uid="{00000000-0002-0000-0100-000002000000}">
      <formula1>_Enrolled_children</formula1>
    </dataValidation>
    <dataValidation type="custom" allowBlank="1" showInputMessage="1" showErrorMessage="1" error="This value cannot be greater than the total number of children aged 3 or above" sqref="K56" xr:uid="{00000000-0002-0000-0100-000003000000}">
      <formula1>OR(K56="",K56="Please enter number of children",AND(ISNUMBER(K56),K56&gt;=0,K56&lt;=$F$52))</formula1>
    </dataValidation>
    <dataValidation type="custom" allowBlank="1" showInputMessage="1" showErrorMessage="1" error="This cannot be greater than the number of operating venues" sqref="F60:J60 F55:K55" xr:uid="{00000000-0002-0000-0100-000004000000}">
      <formula1>OR(F55="",F55="Please enter number of venues",AND(ISNUMBER(F55),F55&gt;=0,F55&lt;=$E$13))</formula1>
    </dataValidation>
    <dataValidation type="list" allowBlank="1" showInputMessage="1" showErrorMessage="1" sqref="I18:I32" xr:uid="{00000000-0002-0000-0100-000005000000}">
      <formula1>_Days_open_fortnightly</formula1>
    </dataValidation>
    <dataValidation type="custom" allowBlank="1" showInputMessage="1" showErrorMessage="1" sqref="F18:F32 G10" xr:uid="{00000000-0002-0000-0100-000006000000}">
      <formula1>OR($F10="",$F10="Please enter suburb's postcode",AND(ISNUMBER($F10),$F10&gt;=1000, $F10&lt;=7000))</formula1>
    </dataValidation>
    <dataValidation type="decimal" allowBlank="1" showInputMessage="1" showErrorMessage="1" sqref="J18:J32" xr:uid="{832E15DE-0204-4620-91EB-D771709C3BD5}">
      <formula1>0</formula1>
      <formula2>16</formula2>
    </dataValidation>
    <dataValidation type="custom" allowBlank="1" showInputMessage="1" showErrorMessage="1" sqref="G18:G32" xr:uid="{00000000-0002-0000-0100-000007000000}">
      <formula1>OR($G18="",$G18="Please enter travelling distance from Base (in km)",AND(ISNUMBER($G18),E8&gt;=0, $G18&lt;=600))</formula1>
    </dataValidation>
    <dataValidation type="custom" allowBlank="1" showInputMessage="1" showErrorMessage="1" sqref="G9" xr:uid="{84355219-192F-4D55-9474-9060455C8DBE}">
      <formula1>OR($F9="",$F9="Please enter suburb's postcode",AND(ISNUMBER($G9),$G9&gt;=1000, $G9&lt;=7000))</formula1>
    </dataValidation>
  </dataValidations>
  <pageMargins left="0.7" right="0.7" top="0.75" bottom="0.75" header="0.3" footer="0.3"/>
  <pageSetup paperSize="8" scale="70" orientation="landscape" r:id="rId1"/>
  <ignoredErrors>
    <ignoredError sqref="L18" unlockedFormula="1"/>
  </ignoredErrors>
  <drawing r:id="rId2"/>
  <extLst>
    <ext xmlns:x14="http://schemas.microsoft.com/office/spreadsheetml/2009/9/main" uri="{CCE6A557-97BC-4b89-ADB6-D9C93CAAB3DF}">
      <x14:dataValidations xmlns:xm="http://schemas.microsoft.com/office/excel/2006/main" xWindow="922" yWindow="991" count="3">
        <x14:dataValidation type="list" allowBlank="1" showInputMessage="1" showErrorMessage="1" xr:uid="{00000000-0002-0000-0100-000008000000}">
          <x14:formula1>
            <xm:f>Values!$G$3:$G$21</xm:f>
          </x14:formula1>
          <xm:sqref>E38</xm:sqref>
        </x14:dataValidation>
        <x14:dataValidation type="list" allowBlank="1" showInputMessage="1" showErrorMessage="1" xr:uid="{00000000-0002-0000-0100-000009000000}">
          <x14:formula1>
            <xm:f>Values!$S$3:$S$19</xm:f>
          </x14:formula1>
          <xm:sqref>E13:E15</xm:sqref>
        </x14:dataValidation>
        <x14:dataValidation type="list" allowBlank="1" showInputMessage="1" showErrorMessage="1" xr:uid="{00000000-0002-0000-0100-00000A000000}">
          <x14:formula1>
            <xm:f>SEIFA_ARIA!$B$21:$B$6180</xm:f>
          </x14:formula1>
          <xm:sqref>E18:E32 F9:F10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1"/>
  <sheetViews>
    <sheetView zoomScale="115" zoomScaleNormal="115" workbookViewId="0">
      <selection activeCell="C9" sqref="C9"/>
    </sheetView>
  </sheetViews>
  <sheetFormatPr defaultColWidth="0" defaultRowHeight="0" customHeight="1" zeroHeight="1"/>
  <cols>
    <col min="1" max="1" width="3.28515625" style="30" customWidth="1"/>
    <col min="2" max="2" width="5.140625" style="27" customWidth="1"/>
    <col min="3" max="3" width="17.28515625" style="27" customWidth="1"/>
    <col min="4" max="4" width="1.7109375" style="27" customWidth="1"/>
    <col min="5" max="5" width="22.7109375" style="27" customWidth="1"/>
    <col min="6" max="6" width="1.7109375" style="27" customWidth="1"/>
    <col min="7" max="7" width="19.28515625" style="27" customWidth="1"/>
    <col min="8" max="8" width="3.7109375" style="27" customWidth="1"/>
    <col min="9" max="9" width="2.5703125" style="27" customWidth="1"/>
    <col min="10" max="16384" width="9.140625" style="2" hidden="1"/>
  </cols>
  <sheetData>
    <row r="1" spans="2:8" s="29" customFormat="1" ht="14.45"/>
    <row r="2" spans="2:8" s="29" customFormat="1" ht="35.1" customHeight="1">
      <c r="B2" s="1"/>
      <c r="C2" s="320" t="s">
        <v>112</v>
      </c>
      <c r="D2" s="320"/>
      <c r="E2" s="320"/>
      <c r="F2" s="320"/>
      <c r="G2" s="320"/>
      <c r="H2" s="23"/>
    </row>
    <row r="3" spans="2:8" s="29" customFormat="1" ht="11.1" customHeight="1">
      <c r="B3" s="1"/>
      <c r="C3" s="13"/>
      <c r="D3" s="13"/>
      <c r="E3" s="13"/>
      <c r="F3" s="13"/>
      <c r="G3" s="13"/>
      <c r="H3" s="13"/>
    </row>
    <row r="4" spans="2:8" s="29" customFormat="1" ht="26.25" customHeight="1">
      <c r="B4" s="1"/>
      <c r="C4" s="321" t="s">
        <v>113</v>
      </c>
      <c r="D4" s="321"/>
      <c r="E4" s="321"/>
      <c r="F4" s="321"/>
      <c r="G4" s="321"/>
      <c r="H4" s="24"/>
    </row>
    <row r="5" spans="2:8" s="29" customFormat="1" ht="14.45">
      <c r="B5" s="1"/>
      <c r="C5" s="321"/>
      <c r="D5" s="321"/>
      <c r="E5" s="321"/>
      <c r="F5" s="321"/>
      <c r="G5" s="321"/>
      <c r="H5" s="24"/>
    </row>
    <row r="6" spans="2:8" s="29" customFormat="1" ht="14.45">
      <c r="B6" s="1"/>
      <c r="C6" s="12"/>
      <c r="D6" s="12"/>
      <c r="E6" s="12"/>
      <c r="F6" s="12"/>
      <c r="G6" s="12"/>
      <c r="H6" s="12"/>
    </row>
    <row r="7" spans="2:8" s="29" customFormat="1" ht="14.45">
      <c r="B7" s="1"/>
      <c r="C7" s="322" t="s">
        <v>114</v>
      </c>
      <c r="D7" s="11"/>
      <c r="E7" s="4"/>
      <c r="F7" s="4"/>
      <c r="G7" s="4"/>
      <c r="H7" s="4"/>
    </row>
    <row r="8" spans="2:8" s="29" customFormat="1" ht="14.45">
      <c r="B8" s="1"/>
      <c r="C8" s="323"/>
      <c r="D8" s="11"/>
      <c r="E8" s="10" t="s">
        <v>115</v>
      </c>
      <c r="F8" s="10"/>
      <c r="G8" s="10" t="s">
        <v>116</v>
      </c>
      <c r="H8" s="10"/>
    </row>
    <row r="9" spans="2:8" s="29" customFormat="1" ht="36.75" customHeight="1">
      <c r="B9" s="9"/>
      <c r="C9" s="7"/>
      <c r="D9" s="8"/>
      <c r="E9" s="7">
        <v>45138</v>
      </c>
      <c r="F9" s="6"/>
      <c r="G9" s="5" t="str">
        <f>IFERROR(IF(OR(ISBLANK(C9),ISBLANK(E9),E9=Values!$E$3),"",DATEDIF(C9,E9,"y")),Values!$B$3)</f>
        <v/>
      </c>
      <c r="H9" s="28"/>
    </row>
    <row r="10" spans="2:8" s="29" customFormat="1" ht="14.45">
      <c r="B10" s="1"/>
      <c r="C10" s="4"/>
      <c r="D10" s="4"/>
      <c r="E10" s="4"/>
      <c r="F10" s="4"/>
      <c r="G10" s="4"/>
      <c r="H10" s="4"/>
    </row>
    <row r="11" spans="2:8" s="29" customFormat="1" ht="14.45">
      <c r="B11" s="1"/>
      <c r="C11" s="324" t="s">
        <v>117</v>
      </c>
      <c r="D11" s="324"/>
      <c r="E11" s="324"/>
      <c r="F11" s="324"/>
      <c r="G11" s="324"/>
      <c r="H11" s="25"/>
    </row>
    <row r="12" spans="2:8" s="29" customFormat="1" ht="15.6" customHeight="1">
      <c r="B12" s="1"/>
      <c r="C12" s="324"/>
      <c r="D12" s="324"/>
      <c r="E12" s="324"/>
      <c r="F12" s="324"/>
      <c r="G12" s="324"/>
      <c r="H12" s="25"/>
    </row>
    <row r="13" spans="2:8" s="29" customFormat="1" ht="15.6" customHeight="1">
      <c r="B13" s="1"/>
      <c r="C13" s="3"/>
      <c r="D13" s="3"/>
      <c r="E13" s="3"/>
      <c r="F13" s="3"/>
      <c r="G13" s="3"/>
      <c r="H13" s="3"/>
    </row>
    <row r="14" spans="2:8" s="29" customFormat="1" ht="15.6" customHeight="1">
      <c r="B14" s="1"/>
      <c r="C14" s="325" t="s">
        <v>118</v>
      </c>
      <c r="D14" s="325"/>
      <c r="E14" s="325"/>
      <c r="F14" s="325"/>
      <c r="G14" s="325"/>
      <c r="H14" s="26"/>
    </row>
    <row r="15" spans="2:8" s="29" customFormat="1" ht="15.6" customHeight="1">
      <c r="B15" s="1"/>
      <c r="C15" s="325"/>
      <c r="D15" s="325"/>
      <c r="E15" s="325"/>
      <c r="F15" s="325"/>
      <c r="G15" s="325"/>
      <c r="H15" s="26"/>
    </row>
    <row r="16" spans="2:8" s="29" customFormat="1" ht="15.6" customHeight="1">
      <c r="B16" s="1"/>
      <c r="C16" s="325"/>
      <c r="D16" s="325"/>
      <c r="E16" s="325"/>
      <c r="F16" s="325"/>
      <c r="G16" s="325"/>
      <c r="H16" s="26"/>
    </row>
    <row r="17" spans="2:8" s="29" customFormat="1" ht="15.6" customHeight="1">
      <c r="B17" s="1"/>
      <c r="C17" s="325"/>
      <c r="D17" s="325"/>
      <c r="E17" s="325"/>
      <c r="F17" s="325"/>
      <c r="G17" s="325"/>
      <c r="H17" s="26"/>
    </row>
    <row r="18" spans="2:8" s="29" customFormat="1" ht="15.6" customHeight="1">
      <c r="C18" s="31"/>
      <c r="D18" s="31"/>
      <c r="E18" s="31"/>
      <c r="F18" s="31"/>
      <c r="G18" s="31"/>
      <c r="H18" s="31"/>
    </row>
    <row r="19" spans="2:8" s="29" customFormat="1" ht="14.45"/>
    <row r="20" spans="2:8" ht="14.45" hidden="1"/>
    <row r="21" spans="2:8" ht="14.45" hidden="1"/>
  </sheetData>
  <sheetProtection algorithmName="SHA-512" hashValue="frj+XLCLkvrysShK83D8X1iyHFcCmA5tnyNO/GvLiVXvqTaDVROwmDbKf72Dn1bWRmDZ8clnjO1xRILRUZLl4A==" saltValue="bGwn7LTPLryvwfUQ9KIJGQ==" spinCount="100000" sheet="1" objects="1" scenarios="1"/>
  <mergeCells count="5">
    <mergeCell ref="C2:G2"/>
    <mergeCell ref="C4:G5"/>
    <mergeCell ref="C7:C8"/>
    <mergeCell ref="C11:G12"/>
    <mergeCell ref="C14:G1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Values!$E$3:$E$12</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EBE9-52C5-4D9B-A520-E7BDEBA58532}">
  <sheetPr codeName="Sheet8"/>
  <dimension ref="A1:X92"/>
  <sheetViews>
    <sheetView showGridLines="0" zoomScaleNormal="100" zoomScaleSheetLayoutView="85" workbookViewId="0">
      <selection activeCell="B9" sqref="B9"/>
    </sheetView>
  </sheetViews>
  <sheetFormatPr defaultColWidth="0" defaultRowHeight="14.1" zeroHeight="1"/>
  <cols>
    <col min="1" max="1" width="9.140625" style="72" customWidth="1"/>
    <col min="2" max="2" width="49.7109375" style="72" customWidth="1"/>
    <col min="3" max="10" width="9.140625" style="72" customWidth="1"/>
    <col min="11" max="11" width="9.140625" style="161" customWidth="1"/>
    <col min="12" max="24" width="0" style="161" hidden="1" customWidth="1"/>
    <col min="25" max="16384" width="9.140625" style="72" hidden="1"/>
  </cols>
  <sheetData>
    <row r="1" spans="2:24" s="162" customFormat="1">
      <c r="B1" s="72"/>
      <c r="C1" s="72"/>
      <c r="D1" s="72"/>
      <c r="E1" s="72"/>
      <c r="F1" s="72"/>
      <c r="G1" s="72"/>
      <c r="H1" s="72"/>
      <c r="I1" s="72"/>
      <c r="J1" s="72"/>
      <c r="K1" s="161"/>
      <c r="L1" s="86"/>
      <c r="M1" s="86"/>
      <c r="N1" s="86"/>
      <c r="O1" s="86"/>
      <c r="P1" s="86"/>
      <c r="Q1" s="86"/>
      <c r="R1" s="86"/>
      <c r="S1" s="86"/>
      <c r="T1" s="86"/>
      <c r="U1" s="86"/>
      <c r="V1" s="86"/>
      <c r="W1" s="86"/>
      <c r="X1" s="86"/>
    </row>
    <row r="2" spans="2:24" s="162" customFormat="1">
      <c r="B2" s="72"/>
      <c r="C2" s="72"/>
      <c r="D2" s="72"/>
      <c r="E2" s="72"/>
      <c r="F2" s="72"/>
      <c r="G2" s="72"/>
      <c r="H2" s="72"/>
      <c r="I2" s="72"/>
      <c r="J2" s="72"/>
      <c r="K2" s="161"/>
      <c r="L2" s="86"/>
      <c r="M2" s="86"/>
      <c r="N2" s="86"/>
      <c r="O2" s="86"/>
      <c r="P2" s="86"/>
      <c r="Q2" s="86"/>
      <c r="R2" s="86"/>
      <c r="S2" s="86"/>
      <c r="T2" s="86"/>
      <c r="U2" s="86"/>
      <c r="V2" s="86"/>
      <c r="W2" s="86"/>
      <c r="X2" s="86"/>
    </row>
    <row r="3" spans="2:24" s="162" customFormat="1">
      <c r="B3" s="72"/>
      <c r="C3" s="72"/>
      <c r="D3" s="72"/>
      <c r="E3" s="72"/>
      <c r="F3" s="72"/>
      <c r="G3" s="72"/>
      <c r="H3" s="72"/>
      <c r="I3" s="71" t="str">
        <f>'1. Start'!J8</f>
        <v>Version 6.0</v>
      </c>
      <c r="J3" s="72"/>
      <c r="K3" s="161"/>
      <c r="L3" s="86"/>
      <c r="M3" s="86"/>
      <c r="N3" s="86"/>
      <c r="O3" s="86"/>
      <c r="P3" s="86"/>
      <c r="Q3" s="86"/>
      <c r="R3" s="86"/>
      <c r="S3" s="86"/>
      <c r="T3" s="86"/>
      <c r="U3" s="86"/>
      <c r="V3" s="86"/>
      <c r="W3" s="86"/>
      <c r="X3" s="86"/>
    </row>
    <row r="4" spans="2:24" s="162" customFormat="1">
      <c r="B4" s="72"/>
      <c r="C4" s="72"/>
      <c r="D4" s="72"/>
      <c r="E4" s="72"/>
      <c r="F4" s="72"/>
      <c r="G4" s="72"/>
      <c r="H4" s="72"/>
      <c r="I4" s="72"/>
      <c r="J4" s="72"/>
      <c r="K4" s="161"/>
      <c r="L4" s="86"/>
      <c r="M4" s="86"/>
      <c r="N4" s="86"/>
      <c r="O4" s="86"/>
      <c r="P4" s="86"/>
      <c r="Q4" s="86"/>
      <c r="R4" s="86"/>
      <c r="S4" s="86"/>
      <c r="T4" s="86"/>
      <c r="U4" s="86"/>
      <c r="V4" s="86"/>
      <c r="W4" s="86"/>
      <c r="X4" s="86"/>
    </row>
    <row r="5" spans="2:24" s="162" customFormat="1">
      <c r="B5" s="72"/>
      <c r="C5" s="72"/>
      <c r="D5" s="72"/>
      <c r="E5" s="72"/>
      <c r="F5" s="72"/>
      <c r="G5" s="72"/>
      <c r="H5" s="72"/>
      <c r="I5" s="72"/>
      <c r="J5" s="72"/>
      <c r="K5" s="161"/>
      <c r="L5" s="86"/>
      <c r="M5" s="86"/>
      <c r="N5" s="86"/>
      <c r="O5" s="86"/>
      <c r="P5" s="86"/>
      <c r="Q5" s="86"/>
      <c r="R5" s="86"/>
      <c r="S5" s="86"/>
      <c r="T5" s="86"/>
      <c r="U5" s="86"/>
      <c r="V5" s="86"/>
      <c r="W5" s="86"/>
      <c r="X5" s="86"/>
    </row>
    <row r="6" spans="2:24" s="162" customFormat="1" ht="18">
      <c r="B6" s="334"/>
      <c r="C6" s="334"/>
      <c r="D6" s="334"/>
      <c r="E6" s="334"/>
      <c r="F6" s="334"/>
      <c r="G6" s="334"/>
      <c r="H6" s="334"/>
      <c r="I6" s="334"/>
      <c r="J6" s="72"/>
      <c r="K6" s="161"/>
      <c r="L6" s="86"/>
      <c r="M6" s="86"/>
      <c r="N6" s="86"/>
      <c r="O6" s="86"/>
      <c r="P6" s="86"/>
      <c r="Q6" s="86"/>
      <c r="R6" s="86"/>
      <c r="S6" s="86"/>
      <c r="T6" s="86"/>
      <c r="U6" s="86"/>
      <c r="V6" s="86"/>
      <c r="W6" s="86"/>
      <c r="X6" s="86"/>
    </row>
    <row r="7" spans="2:24" s="162" customFormat="1">
      <c r="B7" s="335" t="s">
        <v>119</v>
      </c>
      <c r="C7" s="336"/>
      <c r="D7" s="336"/>
      <c r="E7" s="336"/>
      <c r="F7" s="336"/>
      <c r="G7" s="336"/>
      <c r="H7" s="336"/>
      <c r="I7" s="336"/>
      <c r="J7" s="337"/>
      <c r="K7" s="161"/>
      <c r="L7" s="86"/>
      <c r="M7" s="86"/>
      <c r="N7" s="86"/>
      <c r="O7" s="86"/>
      <c r="P7" s="86"/>
      <c r="Q7" s="86"/>
      <c r="R7" s="86"/>
      <c r="S7" s="86"/>
      <c r="T7" s="86"/>
      <c r="U7" s="86"/>
      <c r="V7" s="86"/>
      <c r="W7" s="86"/>
      <c r="X7" s="86"/>
    </row>
    <row r="8" spans="2:24" s="162" customFormat="1" ht="35.25" customHeight="1">
      <c r="B8" s="338"/>
      <c r="C8" s="339"/>
      <c r="D8" s="339"/>
      <c r="E8" s="339"/>
      <c r="F8" s="339"/>
      <c r="G8" s="339"/>
      <c r="H8" s="339"/>
      <c r="I8" s="339"/>
      <c r="J8" s="340"/>
      <c r="K8" s="161"/>
      <c r="L8" s="86"/>
      <c r="M8" s="86"/>
      <c r="N8" s="86"/>
      <c r="O8" s="86"/>
      <c r="P8" s="86"/>
      <c r="Q8" s="86"/>
      <c r="R8" s="86"/>
      <c r="S8" s="86"/>
      <c r="T8" s="86"/>
      <c r="U8" s="86"/>
      <c r="V8" s="86"/>
      <c r="W8" s="86"/>
      <c r="X8" s="86"/>
    </row>
    <row r="9" spans="2:24" s="162" customFormat="1" ht="16.899999999999999" customHeight="1">
      <c r="B9" s="72"/>
      <c r="C9" s="72"/>
      <c r="D9" s="72"/>
      <c r="E9" s="72"/>
      <c r="F9" s="72"/>
      <c r="G9" s="72"/>
      <c r="H9" s="72"/>
      <c r="I9" s="72"/>
      <c r="J9" s="72"/>
      <c r="K9" s="161"/>
      <c r="L9" s="86"/>
      <c r="M9" s="86"/>
      <c r="N9" s="86"/>
      <c r="O9" s="86"/>
      <c r="P9" s="86"/>
      <c r="Q9" s="86"/>
      <c r="R9" s="86"/>
      <c r="S9" s="86"/>
      <c r="T9" s="86"/>
      <c r="U9" s="86"/>
      <c r="V9" s="86"/>
      <c r="W9" s="86"/>
      <c r="X9" s="86"/>
    </row>
    <row r="10" spans="2:24" ht="24.75" customHeight="1">
      <c r="B10" s="283" t="s">
        <v>9</v>
      </c>
      <c r="C10" s="283"/>
      <c r="D10" s="283"/>
      <c r="E10" s="283"/>
      <c r="F10" s="283"/>
      <c r="G10" s="283"/>
      <c r="H10" s="283"/>
      <c r="I10" s="283"/>
      <c r="J10" s="283"/>
      <c r="M10" s="358"/>
      <c r="N10" s="358"/>
      <c r="O10" s="358"/>
      <c r="P10" s="358"/>
      <c r="Q10" s="358"/>
      <c r="R10" s="358"/>
      <c r="S10" s="358"/>
      <c r="T10" s="358"/>
      <c r="U10" s="358"/>
    </row>
    <row r="11" spans="2:24" ht="18" customHeight="1">
      <c r="B11" s="333" t="s">
        <v>120</v>
      </c>
      <c r="C11" s="333"/>
      <c r="D11" s="333"/>
      <c r="E11" s="333"/>
      <c r="F11" s="333"/>
      <c r="G11" s="333"/>
      <c r="H11" s="333"/>
      <c r="I11" s="333"/>
      <c r="J11" s="333"/>
      <c r="M11" s="358"/>
      <c r="N11" s="358"/>
      <c r="O11" s="358"/>
      <c r="P11" s="358"/>
      <c r="Q11" s="358"/>
      <c r="R11" s="358"/>
      <c r="S11" s="358"/>
      <c r="T11" s="358"/>
      <c r="U11" s="358"/>
    </row>
    <row r="12" spans="2:24" ht="15.6">
      <c r="B12" s="88" t="s">
        <v>121</v>
      </c>
      <c r="C12" s="88" t="s">
        <v>122</v>
      </c>
      <c r="D12" s="89"/>
      <c r="E12" s="89"/>
      <c r="F12" s="89"/>
      <c r="G12" s="89"/>
      <c r="H12" s="89"/>
      <c r="I12" s="89"/>
      <c r="J12" s="89"/>
      <c r="M12" s="358"/>
      <c r="N12" s="358"/>
      <c r="O12" s="358"/>
      <c r="P12" s="358"/>
      <c r="Q12" s="358"/>
      <c r="R12" s="358"/>
      <c r="S12" s="358"/>
      <c r="T12" s="358"/>
      <c r="U12" s="358"/>
    </row>
    <row r="13" spans="2:24" ht="15.6">
      <c r="B13" s="174" t="s">
        <v>11</v>
      </c>
      <c r="C13" s="326" t="s">
        <v>123</v>
      </c>
      <c r="D13" s="326"/>
      <c r="E13" s="326"/>
      <c r="F13" s="326"/>
      <c r="G13" s="326"/>
      <c r="H13" s="326"/>
      <c r="I13" s="326"/>
      <c r="J13" s="326"/>
      <c r="M13" s="358"/>
      <c r="N13" s="358"/>
      <c r="O13" s="358"/>
      <c r="P13" s="358"/>
      <c r="Q13" s="358"/>
      <c r="R13" s="358"/>
      <c r="S13" s="358"/>
      <c r="T13" s="358"/>
      <c r="U13" s="358"/>
    </row>
    <row r="14" spans="2:24" ht="46.5">
      <c r="B14" s="173" t="s">
        <v>124</v>
      </c>
      <c r="C14" s="326" t="s">
        <v>125</v>
      </c>
      <c r="D14" s="326"/>
      <c r="E14" s="326"/>
      <c r="F14" s="326"/>
      <c r="G14" s="326"/>
      <c r="H14" s="326"/>
      <c r="I14" s="326"/>
      <c r="J14" s="326"/>
      <c r="M14" s="358"/>
      <c r="N14" s="358"/>
      <c r="O14" s="358"/>
      <c r="P14" s="358"/>
      <c r="Q14" s="358"/>
      <c r="R14" s="358"/>
      <c r="S14" s="358"/>
      <c r="T14" s="358"/>
      <c r="U14" s="358"/>
    </row>
    <row r="15" spans="2:24" ht="48" customHeight="1">
      <c r="B15" s="174" t="s">
        <v>13</v>
      </c>
      <c r="C15" s="326" t="s">
        <v>126</v>
      </c>
      <c r="D15" s="326"/>
      <c r="E15" s="326"/>
      <c r="F15" s="326"/>
      <c r="G15" s="326"/>
      <c r="H15" s="326"/>
      <c r="I15" s="326"/>
      <c r="J15" s="326"/>
      <c r="M15" s="358"/>
      <c r="N15" s="358"/>
      <c r="O15" s="358"/>
      <c r="P15" s="358"/>
      <c r="Q15" s="358"/>
      <c r="R15" s="358"/>
      <c r="S15" s="358"/>
      <c r="T15" s="358"/>
      <c r="U15" s="358"/>
    </row>
    <row r="16" spans="2:24">
      <c r="M16" s="358"/>
      <c r="N16" s="358"/>
      <c r="O16" s="358"/>
      <c r="P16" s="358"/>
      <c r="Q16" s="358"/>
      <c r="R16" s="358"/>
      <c r="S16" s="358"/>
      <c r="T16" s="358"/>
      <c r="U16" s="358"/>
    </row>
    <row r="17" spans="1:21" s="161" customFormat="1" ht="15" customHeight="1">
      <c r="A17" s="72"/>
      <c r="B17" s="328" t="s">
        <v>127</v>
      </c>
      <c r="C17" s="328"/>
      <c r="D17" s="328"/>
      <c r="E17" s="328"/>
      <c r="F17" s="328"/>
      <c r="G17" s="328"/>
      <c r="H17" s="328"/>
      <c r="I17" s="328"/>
      <c r="J17" s="328"/>
      <c r="M17" s="358"/>
      <c r="N17" s="358"/>
      <c r="O17" s="358"/>
      <c r="P17" s="358"/>
      <c r="Q17" s="358"/>
      <c r="R17" s="358"/>
      <c r="S17" s="358"/>
      <c r="T17" s="358"/>
      <c r="U17" s="358"/>
    </row>
    <row r="18" spans="1:21" s="161" customFormat="1" ht="18" customHeight="1">
      <c r="A18" s="72"/>
      <c r="B18" s="333" t="s">
        <v>10</v>
      </c>
      <c r="C18" s="333"/>
      <c r="D18" s="333"/>
      <c r="E18" s="333"/>
      <c r="F18" s="333"/>
      <c r="G18" s="333"/>
      <c r="H18" s="333"/>
      <c r="I18" s="333"/>
      <c r="J18" s="333"/>
      <c r="M18" s="358"/>
      <c r="N18" s="358"/>
      <c r="O18" s="358"/>
      <c r="P18" s="358"/>
      <c r="Q18" s="358"/>
      <c r="R18" s="358"/>
      <c r="S18" s="358"/>
      <c r="T18" s="358"/>
      <c r="U18" s="358"/>
    </row>
    <row r="19" spans="1:21" s="161" customFormat="1" ht="15.6">
      <c r="A19" s="72"/>
      <c r="B19" s="88" t="s">
        <v>121</v>
      </c>
      <c r="C19" s="88" t="s">
        <v>122</v>
      </c>
      <c r="D19" s="89"/>
      <c r="E19" s="89"/>
      <c r="F19" s="89"/>
      <c r="G19" s="89"/>
      <c r="H19" s="89"/>
      <c r="I19" s="89"/>
      <c r="J19" s="89"/>
      <c r="M19" s="358"/>
      <c r="N19" s="358"/>
      <c r="O19" s="358"/>
      <c r="P19" s="358"/>
      <c r="Q19" s="358"/>
      <c r="R19" s="358"/>
      <c r="S19" s="358"/>
      <c r="T19" s="358"/>
      <c r="U19" s="358"/>
    </row>
    <row r="20" spans="1:21" s="161" customFormat="1" ht="30.95" customHeight="1">
      <c r="A20" s="72"/>
      <c r="B20" s="173" t="s">
        <v>18</v>
      </c>
      <c r="C20" s="326" t="s">
        <v>128</v>
      </c>
      <c r="D20" s="326"/>
      <c r="E20" s="326"/>
      <c r="F20" s="326"/>
      <c r="G20" s="326"/>
      <c r="H20" s="326"/>
      <c r="I20" s="326"/>
      <c r="J20" s="326"/>
      <c r="M20" s="358"/>
      <c r="N20" s="358"/>
      <c r="O20" s="358"/>
      <c r="P20" s="358"/>
      <c r="Q20" s="358"/>
      <c r="R20" s="358"/>
      <c r="S20" s="358"/>
      <c r="T20" s="358"/>
      <c r="U20" s="358"/>
    </row>
    <row r="21" spans="1:21" s="161" customFormat="1" ht="30.95" customHeight="1">
      <c r="A21" s="72"/>
      <c r="B21" s="173" t="s">
        <v>19</v>
      </c>
      <c r="C21" s="326" t="s">
        <v>129</v>
      </c>
      <c r="D21" s="326"/>
      <c r="E21" s="326"/>
      <c r="F21" s="326"/>
      <c r="G21" s="326"/>
      <c r="H21" s="326"/>
      <c r="I21" s="326"/>
      <c r="J21" s="326"/>
      <c r="M21" s="358"/>
      <c r="N21" s="358"/>
      <c r="O21" s="358"/>
      <c r="P21" s="358"/>
      <c r="Q21" s="358"/>
      <c r="R21" s="358"/>
      <c r="S21" s="358"/>
      <c r="T21" s="358"/>
      <c r="U21" s="358"/>
    </row>
    <row r="22" spans="1:21" s="161" customFormat="1" ht="30.95" customHeight="1">
      <c r="A22" s="72"/>
      <c r="B22" s="175" t="s">
        <v>21</v>
      </c>
      <c r="C22" s="326" t="s">
        <v>130</v>
      </c>
      <c r="D22" s="326"/>
      <c r="E22" s="326"/>
      <c r="F22" s="326"/>
      <c r="G22" s="326"/>
      <c r="H22" s="326"/>
      <c r="I22" s="326"/>
      <c r="J22" s="326"/>
      <c r="M22" s="358"/>
      <c r="N22" s="358"/>
      <c r="O22" s="358"/>
      <c r="P22" s="358"/>
      <c r="Q22" s="358"/>
      <c r="R22" s="358"/>
      <c r="S22" s="358"/>
      <c r="T22" s="358"/>
      <c r="U22" s="358"/>
    </row>
    <row r="23" spans="1:21" s="161" customFormat="1" ht="16.5">
      <c r="A23" s="72"/>
      <c r="B23" s="168"/>
      <c r="C23" s="83"/>
      <c r="D23" s="83"/>
      <c r="E23" s="83"/>
      <c r="F23" s="83"/>
      <c r="G23" s="83"/>
      <c r="H23" s="83"/>
      <c r="I23" s="83"/>
      <c r="J23" s="83"/>
      <c r="M23" s="358"/>
      <c r="N23" s="358"/>
      <c r="O23" s="358"/>
      <c r="P23" s="358"/>
      <c r="Q23" s="358"/>
      <c r="R23" s="358"/>
      <c r="S23" s="358"/>
      <c r="T23" s="358"/>
      <c r="U23" s="358"/>
    </row>
    <row r="24" spans="1:21" s="161" customFormat="1" ht="45.95" customHeight="1">
      <c r="A24" s="72"/>
      <c r="B24" s="329" t="s">
        <v>131</v>
      </c>
      <c r="C24" s="329"/>
      <c r="D24" s="329"/>
      <c r="E24" s="329"/>
      <c r="F24" s="329"/>
      <c r="G24" s="329"/>
      <c r="H24" s="329"/>
      <c r="I24" s="329"/>
      <c r="J24" s="329"/>
      <c r="M24" s="358"/>
      <c r="N24" s="358"/>
      <c r="O24" s="358"/>
      <c r="P24" s="358"/>
      <c r="Q24" s="358"/>
      <c r="R24" s="358"/>
      <c r="S24" s="358"/>
      <c r="T24" s="358"/>
      <c r="U24" s="358"/>
    </row>
    <row r="25" spans="1:21" s="161" customFormat="1" ht="15.6">
      <c r="A25" s="72"/>
      <c r="B25" s="88" t="s">
        <v>121</v>
      </c>
      <c r="C25" s="88" t="s">
        <v>122</v>
      </c>
      <c r="D25" s="89"/>
      <c r="E25" s="89"/>
      <c r="F25" s="89"/>
      <c r="G25" s="89"/>
      <c r="H25" s="89"/>
      <c r="I25" s="89"/>
      <c r="J25" s="89"/>
      <c r="L25" s="72"/>
      <c r="M25" s="358"/>
      <c r="N25" s="358"/>
      <c r="O25" s="358"/>
      <c r="P25" s="358"/>
      <c r="Q25" s="358"/>
      <c r="R25" s="358"/>
      <c r="S25" s="358"/>
      <c r="T25" s="358"/>
      <c r="U25" s="358"/>
    </row>
    <row r="26" spans="1:21" s="161" customFormat="1" ht="30" customHeight="1">
      <c r="A26" s="72"/>
      <c r="B26" s="173" t="s">
        <v>132</v>
      </c>
      <c r="C26" s="326" t="s">
        <v>133</v>
      </c>
      <c r="D26" s="326"/>
      <c r="E26" s="326"/>
      <c r="F26" s="326"/>
      <c r="G26" s="326"/>
      <c r="H26" s="326"/>
      <c r="I26" s="326"/>
      <c r="J26" s="326"/>
      <c r="L26" s="72"/>
      <c r="M26" s="358"/>
      <c r="N26" s="358"/>
      <c r="O26" s="358"/>
      <c r="P26" s="358"/>
      <c r="Q26" s="358"/>
      <c r="R26" s="358"/>
      <c r="S26" s="358"/>
      <c r="T26" s="358"/>
      <c r="U26" s="358"/>
    </row>
    <row r="27" spans="1:21" s="161" customFormat="1" ht="15.4" customHeight="1">
      <c r="A27" s="72"/>
      <c r="B27" s="173" t="s">
        <v>23</v>
      </c>
      <c r="C27" s="326" t="s">
        <v>134</v>
      </c>
      <c r="D27" s="326"/>
      <c r="E27" s="326"/>
      <c r="F27" s="326"/>
      <c r="G27" s="326"/>
      <c r="H27" s="326"/>
      <c r="I27" s="326"/>
      <c r="J27" s="326"/>
      <c r="L27" s="72"/>
      <c r="M27" s="358"/>
      <c r="N27" s="358"/>
      <c r="O27" s="358"/>
      <c r="P27" s="358"/>
      <c r="Q27" s="358"/>
      <c r="R27" s="358"/>
      <c r="S27" s="358"/>
      <c r="T27" s="358"/>
      <c r="U27" s="358"/>
    </row>
    <row r="28" spans="1:21" s="161" customFormat="1" ht="15.4" customHeight="1">
      <c r="A28" s="72"/>
      <c r="B28" s="173" t="s">
        <v>24</v>
      </c>
      <c r="C28" s="326" t="s">
        <v>135</v>
      </c>
      <c r="D28" s="326"/>
      <c r="E28" s="326"/>
      <c r="F28" s="326"/>
      <c r="G28" s="326"/>
      <c r="H28" s="326"/>
      <c r="I28" s="326"/>
      <c r="J28" s="326"/>
      <c r="L28" s="72"/>
      <c r="M28" s="358"/>
      <c r="N28" s="358"/>
      <c r="O28" s="358"/>
      <c r="P28" s="358"/>
      <c r="Q28" s="358"/>
      <c r="R28" s="358"/>
      <c r="S28" s="358"/>
      <c r="T28" s="358"/>
      <c r="U28" s="358"/>
    </row>
    <row r="29" spans="1:21" s="161" customFormat="1" ht="66.75" customHeight="1">
      <c r="A29" s="72"/>
      <c r="B29" s="173" t="s">
        <v>25</v>
      </c>
      <c r="C29" s="326" t="s">
        <v>136</v>
      </c>
      <c r="D29" s="326"/>
      <c r="E29" s="326"/>
      <c r="F29" s="326"/>
      <c r="G29" s="326"/>
      <c r="H29" s="326"/>
      <c r="I29" s="326"/>
      <c r="J29" s="326"/>
      <c r="L29" s="72"/>
      <c r="M29" s="358"/>
      <c r="N29" s="358"/>
      <c r="O29" s="358"/>
      <c r="P29" s="358"/>
      <c r="Q29" s="358"/>
      <c r="R29" s="358"/>
      <c r="S29" s="358"/>
      <c r="T29" s="358"/>
      <c r="U29" s="358"/>
    </row>
    <row r="30" spans="1:21" s="161" customFormat="1" ht="30" customHeight="1">
      <c r="A30" s="72"/>
      <c r="B30" s="173" t="s">
        <v>26</v>
      </c>
      <c r="C30" s="326" t="s">
        <v>137</v>
      </c>
      <c r="D30" s="326"/>
      <c r="E30" s="326"/>
      <c r="F30" s="326"/>
      <c r="G30" s="326"/>
      <c r="H30" s="326"/>
      <c r="I30" s="326"/>
      <c r="J30" s="326"/>
      <c r="L30" s="72"/>
      <c r="M30" s="358"/>
      <c r="N30" s="358"/>
      <c r="O30" s="358"/>
      <c r="P30" s="358"/>
      <c r="Q30" s="358"/>
      <c r="R30" s="358"/>
      <c r="S30" s="358"/>
      <c r="T30" s="358"/>
      <c r="U30" s="358"/>
    </row>
    <row r="31" spans="1:21" s="161" customFormat="1" ht="30" customHeight="1">
      <c r="A31" s="72"/>
      <c r="B31" s="173" t="s">
        <v>27</v>
      </c>
      <c r="C31" s="326" t="s">
        <v>138</v>
      </c>
      <c r="D31" s="326"/>
      <c r="E31" s="326"/>
      <c r="F31" s="326"/>
      <c r="G31" s="326"/>
      <c r="H31" s="326"/>
      <c r="I31" s="326"/>
      <c r="J31" s="326"/>
      <c r="L31" s="72"/>
      <c r="M31" s="358"/>
      <c r="N31" s="358"/>
      <c r="O31" s="358"/>
      <c r="P31" s="358"/>
      <c r="Q31" s="358"/>
      <c r="R31" s="358"/>
      <c r="S31" s="358"/>
      <c r="T31" s="358"/>
      <c r="U31" s="358"/>
    </row>
    <row r="32" spans="1:21" s="161" customFormat="1" ht="55.5" customHeight="1">
      <c r="A32" s="72"/>
      <c r="B32" s="173" t="s">
        <v>28</v>
      </c>
      <c r="C32" s="326" t="s">
        <v>139</v>
      </c>
      <c r="D32" s="326"/>
      <c r="E32" s="326"/>
      <c r="F32" s="326"/>
      <c r="G32" s="326"/>
      <c r="H32" s="326"/>
      <c r="I32" s="326"/>
      <c r="J32" s="326"/>
      <c r="L32" s="72"/>
      <c r="M32" s="358"/>
      <c r="N32" s="358"/>
      <c r="O32" s="358"/>
      <c r="P32" s="358"/>
      <c r="Q32" s="358"/>
      <c r="R32" s="358"/>
      <c r="S32" s="358"/>
      <c r="T32" s="358"/>
      <c r="U32" s="358"/>
    </row>
    <row r="33" spans="1:21" s="161" customFormat="1" ht="15.4" customHeight="1">
      <c r="A33" s="72"/>
      <c r="B33" s="173" t="s">
        <v>31</v>
      </c>
      <c r="C33" s="326" t="s">
        <v>140</v>
      </c>
      <c r="D33" s="326"/>
      <c r="E33" s="326"/>
      <c r="F33" s="326"/>
      <c r="G33" s="326"/>
      <c r="H33" s="326"/>
      <c r="I33" s="326"/>
      <c r="J33" s="326"/>
      <c r="L33" s="72"/>
      <c r="M33" s="358"/>
      <c r="N33" s="358"/>
      <c r="O33" s="358"/>
      <c r="P33" s="358"/>
      <c r="Q33" s="358"/>
      <c r="R33" s="358"/>
      <c r="S33" s="358"/>
      <c r="T33" s="358"/>
      <c r="U33" s="358"/>
    </row>
    <row r="34" spans="1:21" s="161" customFormat="1" ht="15.4" customHeight="1">
      <c r="A34" s="72"/>
      <c r="B34" s="173" t="s">
        <v>32</v>
      </c>
      <c r="C34" s="326" t="s">
        <v>141</v>
      </c>
      <c r="D34" s="326"/>
      <c r="E34" s="326"/>
      <c r="F34" s="326"/>
      <c r="G34" s="326"/>
      <c r="H34" s="326"/>
      <c r="I34" s="326"/>
      <c r="J34" s="326"/>
      <c r="L34" s="72"/>
      <c r="M34" s="358"/>
      <c r="N34" s="358"/>
      <c r="O34" s="358"/>
      <c r="P34" s="358"/>
      <c r="Q34" s="358"/>
      <c r="R34" s="358"/>
      <c r="S34" s="358"/>
      <c r="T34" s="358"/>
      <c r="U34" s="358"/>
    </row>
    <row r="35" spans="1:21" s="161" customFormat="1">
      <c r="A35" s="72"/>
      <c r="B35" s="72"/>
      <c r="C35" s="72"/>
      <c r="D35" s="72"/>
      <c r="E35" s="72"/>
      <c r="F35" s="72"/>
      <c r="G35" s="72"/>
      <c r="H35" s="72"/>
      <c r="I35" s="72"/>
      <c r="J35" s="72"/>
      <c r="L35" s="72"/>
      <c r="M35" s="358"/>
      <c r="N35" s="358"/>
      <c r="O35" s="358"/>
      <c r="P35" s="358"/>
      <c r="Q35" s="358"/>
      <c r="R35" s="358"/>
      <c r="S35" s="358"/>
      <c r="T35" s="358"/>
      <c r="U35" s="358"/>
    </row>
    <row r="36" spans="1:21" s="161" customFormat="1">
      <c r="A36" s="72"/>
      <c r="B36" s="72"/>
      <c r="C36" s="72"/>
      <c r="D36" s="72"/>
      <c r="E36" s="72"/>
      <c r="F36" s="72"/>
      <c r="G36" s="72"/>
      <c r="H36" s="72"/>
      <c r="I36" s="72"/>
      <c r="J36" s="72"/>
      <c r="M36" s="358"/>
      <c r="N36" s="358"/>
      <c r="O36" s="358"/>
      <c r="P36" s="358"/>
      <c r="Q36" s="358"/>
      <c r="R36" s="358"/>
      <c r="S36" s="358"/>
      <c r="T36" s="358"/>
      <c r="U36" s="358"/>
    </row>
    <row r="37" spans="1:21" s="161" customFormat="1" ht="15" customHeight="1">
      <c r="A37" s="72"/>
      <c r="B37" s="328" t="s">
        <v>46</v>
      </c>
      <c r="C37" s="328"/>
      <c r="D37" s="328"/>
      <c r="E37" s="328"/>
      <c r="F37" s="328"/>
      <c r="G37" s="328"/>
      <c r="H37" s="328"/>
      <c r="I37" s="328"/>
      <c r="J37" s="328"/>
      <c r="M37" s="358"/>
      <c r="N37" s="358"/>
      <c r="O37" s="358"/>
      <c r="P37" s="358"/>
      <c r="Q37" s="358"/>
      <c r="R37" s="358"/>
      <c r="S37" s="358"/>
      <c r="T37" s="358"/>
      <c r="U37" s="358"/>
    </row>
    <row r="38" spans="1:21" s="161" customFormat="1" ht="15.6">
      <c r="A38" s="72"/>
      <c r="B38" s="88" t="s">
        <v>121</v>
      </c>
      <c r="C38" s="88" t="s">
        <v>122</v>
      </c>
      <c r="D38" s="89"/>
      <c r="E38" s="89"/>
      <c r="F38" s="89"/>
      <c r="G38" s="89"/>
      <c r="H38" s="89"/>
      <c r="I38" s="89"/>
      <c r="J38" s="89"/>
      <c r="M38" s="358"/>
      <c r="N38" s="358"/>
      <c r="O38" s="358"/>
      <c r="P38" s="358"/>
      <c r="Q38" s="358"/>
      <c r="R38" s="358"/>
      <c r="S38" s="358"/>
      <c r="T38" s="358"/>
      <c r="U38" s="358"/>
    </row>
    <row r="39" spans="1:21" s="161" customFormat="1" ht="36.950000000000003" customHeight="1">
      <c r="A39" s="72"/>
      <c r="B39" s="87" t="s">
        <v>47</v>
      </c>
      <c r="C39" s="326" t="s">
        <v>142</v>
      </c>
      <c r="D39" s="326"/>
      <c r="E39" s="326"/>
      <c r="F39" s="326"/>
      <c r="G39" s="326"/>
      <c r="H39" s="326"/>
      <c r="I39" s="326"/>
      <c r="J39" s="326"/>
      <c r="M39" s="358"/>
      <c r="N39" s="358"/>
      <c r="O39" s="358"/>
      <c r="P39" s="358"/>
      <c r="Q39" s="358"/>
      <c r="R39" s="358"/>
      <c r="S39" s="358"/>
      <c r="T39" s="358"/>
      <c r="U39" s="358"/>
    </row>
    <row r="40" spans="1:21" s="161" customFormat="1" ht="70.5" customHeight="1">
      <c r="A40" s="72"/>
      <c r="B40" s="87" t="s">
        <v>32</v>
      </c>
      <c r="C40" s="326" t="s">
        <v>143</v>
      </c>
      <c r="D40" s="326"/>
      <c r="E40" s="326"/>
      <c r="F40" s="326"/>
      <c r="G40" s="326"/>
      <c r="H40" s="326"/>
      <c r="I40" s="326"/>
      <c r="J40" s="326"/>
      <c r="M40" s="358"/>
      <c r="N40" s="358"/>
      <c r="O40" s="358"/>
      <c r="P40" s="358"/>
      <c r="Q40" s="358"/>
      <c r="R40" s="358"/>
      <c r="S40" s="358"/>
      <c r="T40" s="358"/>
      <c r="U40" s="358"/>
    </row>
    <row r="41" spans="1:21" s="161" customFormat="1" ht="40.35" customHeight="1">
      <c r="A41" s="72"/>
      <c r="B41" s="87" t="s">
        <v>48</v>
      </c>
      <c r="C41" s="326" t="s">
        <v>144</v>
      </c>
      <c r="D41" s="326"/>
      <c r="E41" s="326"/>
      <c r="F41" s="326"/>
      <c r="G41" s="326"/>
      <c r="H41" s="326"/>
      <c r="I41" s="326"/>
      <c r="J41" s="326"/>
      <c r="M41" s="358"/>
      <c r="N41" s="358"/>
      <c r="O41" s="358"/>
      <c r="P41" s="358"/>
      <c r="Q41" s="358"/>
      <c r="R41" s="358"/>
      <c r="S41" s="358"/>
      <c r="T41" s="358"/>
      <c r="U41" s="358"/>
    </row>
    <row r="42" spans="1:21" s="161" customFormat="1" ht="56.85" customHeight="1">
      <c r="A42" s="72"/>
      <c r="B42" s="87" t="s">
        <v>145</v>
      </c>
      <c r="C42" s="326" t="s">
        <v>146</v>
      </c>
      <c r="D42" s="326"/>
      <c r="E42" s="326"/>
      <c r="F42" s="326"/>
      <c r="G42" s="326"/>
      <c r="H42" s="326"/>
      <c r="I42" s="326"/>
      <c r="J42" s="326"/>
      <c r="M42" s="358"/>
      <c r="N42" s="358"/>
      <c r="O42" s="358"/>
      <c r="P42" s="358"/>
      <c r="Q42" s="358"/>
      <c r="R42" s="358"/>
      <c r="S42" s="358"/>
      <c r="T42" s="358"/>
      <c r="U42" s="358"/>
    </row>
    <row r="43" spans="1:21" s="161" customFormat="1" ht="16.899999999999999" customHeight="1">
      <c r="A43" s="72"/>
      <c r="B43" s="72"/>
      <c r="C43" s="72"/>
      <c r="D43" s="72"/>
      <c r="E43" s="72"/>
      <c r="F43" s="72"/>
      <c r="G43" s="72"/>
      <c r="H43" s="72"/>
      <c r="I43" s="72"/>
      <c r="J43" s="72"/>
      <c r="M43" s="358"/>
      <c r="N43" s="358"/>
      <c r="O43" s="358"/>
      <c r="P43" s="358"/>
      <c r="Q43" s="358"/>
      <c r="R43" s="358"/>
      <c r="S43" s="358"/>
      <c r="T43" s="358"/>
      <c r="U43" s="358"/>
    </row>
    <row r="44" spans="1:21" s="161" customFormat="1" ht="24.75" customHeight="1">
      <c r="A44" s="72"/>
      <c r="B44" s="283" t="s">
        <v>147</v>
      </c>
      <c r="C44" s="283"/>
      <c r="D44" s="283"/>
      <c r="E44" s="283"/>
      <c r="F44" s="283"/>
      <c r="G44" s="283"/>
      <c r="H44" s="283"/>
      <c r="I44" s="283"/>
      <c r="J44" s="283"/>
      <c r="M44" s="358"/>
      <c r="N44" s="358"/>
      <c r="O44" s="358"/>
      <c r="P44" s="358"/>
      <c r="Q44" s="358"/>
      <c r="R44" s="358"/>
      <c r="S44" s="358"/>
      <c r="T44" s="358"/>
      <c r="U44" s="358"/>
    </row>
    <row r="45" spans="1:21" s="161" customFormat="1" ht="42.95" customHeight="1">
      <c r="A45" s="72"/>
      <c r="B45" s="333" t="s">
        <v>148</v>
      </c>
      <c r="C45" s="333"/>
      <c r="D45" s="333"/>
      <c r="E45" s="333"/>
      <c r="F45" s="333"/>
      <c r="G45" s="333"/>
      <c r="H45" s="333"/>
      <c r="I45" s="333"/>
      <c r="J45" s="333"/>
      <c r="M45" s="358"/>
      <c r="N45" s="358"/>
      <c r="O45" s="358"/>
      <c r="P45" s="358"/>
      <c r="Q45" s="358"/>
      <c r="R45" s="358"/>
      <c r="S45" s="358"/>
      <c r="T45" s="358"/>
      <c r="U45" s="358"/>
    </row>
    <row r="46" spans="1:21" s="161" customFormat="1" ht="24.4" customHeight="1">
      <c r="A46" s="72"/>
      <c r="B46" s="328" t="s">
        <v>149</v>
      </c>
      <c r="C46" s="328"/>
      <c r="D46" s="328"/>
      <c r="E46" s="328"/>
      <c r="F46" s="328"/>
      <c r="G46" s="328"/>
      <c r="H46" s="328"/>
      <c r="I46" s="328"/>
      <c r="J46" s="328"/>
      <c r="M46" s="358"/>
      <c r="N46" s="358"/>
      <c r="O46" s="358"/>
      <c r="P46" s="358"/>
      <c r="Q46" s="358"/>
      <c r="R46" s="358"/>
      <c r="S46" s="358"/>
      <c r="T46" s="358"/>
      <c r="U46" s="358"/>
    </row>
    <row r="47" spans="1:21" s="161" customFormat="1" ht="20.45" customHeight="1">
      <c r="A47" s="72"/>
      <c r="B47" s="88" t="s">
        <v>121</v>
      </c>
      <c r="C47" s="88" t="s">
        <v>122</v>
      </c>
      <c r="D47" s="89"/>
      <c r="E47" s="89"/>
      <c r="F47" s="89"/>
      <c r="G47" s="89"/>
      <c r="H47" s="89"/>
      <c r="I47" s="89"/>
      <c r="J47" s="89"/>
      <c r="M47" s="358"/>
      <c r="N47" s="358"/>
      <c r="O47" s="358"/>
      <c r="P47" s="358"/>
      <c r="Q47" s="358"/>
      <c r="R47" s="358"/>
      <c r="S47" s="358"/>
      <c r="T47" s="358"/>
      <c r="U47" s="358"/>
    </row>
    <row r="48" spans="1:21" s="161" customFormat="1" ht="61.5" customHeight="1">
      <c r="A48" s="72"/>
      <c r="B48" s="87" t="s">
        <v>55</v>
      </c>
      <c r="C48" s="326" t="s">
        <v>150</v>
      </c>
      <c r="D48" s="326"/>
      <c r="E48" s="326"/>
      <c r="F48" s="326"/>
      <c r="G48" s="326"/>
      <c r="H48" s="326"/>
      <c r="I48" s="326"/>
      <c r="J48" s="326"/>
      <c r="M48" s="358"/>
      <c r="N48" s="358"/>
      <c r="O48" s="358"/>
      <c r="P48" s="358"/>
      <c r="Q48" s="358"/>
      <c r="R48" s="358"/>
      <c r="S48" s="358"/>
      <c r="T48" s="358"/>
      <c r="U48" s="358"/>
    </row>
    <row r="49" spans="1:21" s="161" customFormat="1" ht="63" customHeight="1">
      <c r="A49" s="72"/>
      <c r="B49" s="87" t="s">
        <v>57</v>
      </c>
      <c r="C49" s="326" t="s">
        <v>151</v>
      </c>
      <c r="D49" s="326"/>
      <c r="E49" s="326"/>
      <c r="F49" s="326"/>
      <c r="G49" s="326"/>
      <c r="H49" s="326"/>
      <c r="I49" s="326"/>
      <c r="J49" s="326"/>
      <c r="M49" s="358"/>
      <c r="N49" s="358"/>
      <c r="O49" s="358"/>
      <c r="P49" s="358"/>
      <c r="Q49" s="358"/>
      <c r="R49" s="358"/>
      <c r="S49" s="358"/>
      <c r="T49" s="358"/>
      <c r="U49" s="358"/>
    </row>
    <row r="50" spans="1:21" s="161" customFormat="1" ht="31.5" customHeight="1">
      <c r="A50" s="72"/>
      <c r="B50" s="164" t="s">
        <v>152</v>
      </c>
      <c r="C50" s="90"/>
      <c r="D50" s="90"/>
      <c r="E50" s="90"/>
      <c r="F50" s="90"/>
      <c r="G50" s="90"/>
      <c r="H50" s="90"/>
      <c r="I50" s="90"/>
      <c r="J50" s="90"/>
      <c r="M50" s="358"/>
      <c r="N50" s="358"/>
      <c r="O50" s="358"/>
      <c r="P50" s="358"/>
      <c r="Q50" s="358"/>
      <c r="R50" s="358"/>
      <c r="S50" s="358"/>
      <c r="T50" s="358"/>
      <c r="U50" s="358"/>
    </row>
    <row r="51" spans="1:21" s="161" customFormat="1" ht="93.75" customHeight="1">
      <c r="A51" s="72"/>
      <c r="B51" s="332" t="s">
        <v>153</v>
      </c>
      <c r="C51" s="332"/>
      <c r="D51" s="332"/>
      <c r="E51" s="332"/>
      <c r="F51" s="332"/>
      <c r="G51" s="332"/>
      <c r="H51" s="332"/>
      <c r="I51" s="332"/>
      <c r="J51" s="332"/>
      <c r="M51" s="358"/>
      <c r="N51" s="358"/>
      <c r="O51" s="358"/>
      <c r="P51" s="358"/>
      <c r="Q51" s="358"/>
      <c r="R51" s="358"/>
      <c r="S51" s="358"/>
      <c r="T51" s="358"/>
      <c r="U51" s="358"/>
    </row>
    <row r="52" spans="1:21" s="161" customFormat="1" ht="14.45">
      <c r="A52" s="72"/>
      <c r="B52" s="332" t="s">
        <v>154</v>
      </c>
      <c r="C52" s="332"/>
      <c r="D52" s="332"/>
      <c r="E52" s="332"/>
      <c r="F52" s="332"/>
      <c r="G52" s="332"/>
      <c r="H52" s="332"/>
      <c r="I52" s="332"/>
      <c r="J52" s="332"/>
      <c r="M52" s="358"/>
      <c r="N52" s="358"/>
      <c r="O52" s="358"/>
      <c r="P52" s="358"/>
      <c r="Q52" s="358"/>
      <c r="R52" s="358"/>
      <c r="S52" s="358"/>
      <c r="T52" s="358"/>
      <c r="U52" s="358"/>
    </row>
    <row r="53" spans="1:21" s="161" customFormat="1">
      <c r="A53" s="72"/>
      <c r="B53" s="72"/>
      <c r="C53" s="72"/>
      <c r="D53" s="72"/>
      <c r="E53" s="72"/>
      <c r="F53" s="72"/>
      <c r="G53" s="72"/>
      <c r="H53" s="72"/>
      <c r="I53" s="72"/>
      <c r="J53" s="72"/>
      <c r="M53" s="358"/>
      <c r="N53" s="358"/>
      <c r="O53" s="358"/>
      <c r="P53" s="358"/>
      <c r="Q53" s="358"/>
      <c r="R53" s="358"/>
      <c r="S53" s="358"/>
      <c r="T53" s="358"/>
      <c r="U53" s="358"/>
    </row>
    <row r="54" spans="1:21" s="161" customFormat="1" ht="15" customHeight="1">
      <c r="A54" s="72"/>
      <c r="B54" s="328" t="s">
        <v>60</v>
      </c>
      <c r="C54" s="328"/>
      <c r="D54" s="328"/>
      <c r="E54" s="328"/>
      <c r="F54" s="328"/>
      <c r="G54" s="328"/>
      <c r="H54" s="328"/>
      <c r="I54" s="328"/>
      <c r="J54" s="328"/>
      <c r="M54" s="358"/>
      <c r="N54" s="358"/>
      <c r="O54" s="358"/>
      <c r="P54" s="358"/>
      <c r="Q54" s="358"/>
      <c r="R54" s="358"/>
      <c r="S54" s="358"/>
      <c r="T54" s="358"/>
      <c r="U54" s="358"/>
    </row>
    <row r="55" spans="1:21" s="161" customFormat="1" ht="39" customHeight="1">
      <c r="A55" s="72"/>
      <c r="B55" s="327" t="s">
        <v>155</v>
      </c>
      <c r="C55" s="327"/>
      <c r="D55" s="327"/>
      <c r="E55" s="327"/>
      <c r="F55" s="327"/>
      <c r="G55" s="327"/>
      <c r="H55" s="327"/>
      <c r="I55" s="327"/>
      <c r="J55" s="327"/>
      <c r="M55" s="358"/>
      <c r="N55" s="358"/>
      <c r="O55" s="358"/>
      <c r="P55" s="358"/>
      <c r="Q55" s="358"/>
      <c r="R55" s="358"/>
      <c r="S55" s="358"/>
      <c r="T55" s="358"/>
      <c r="U55" s="358"/>
    </row>
    <row r="56" spans="1:21" s="161" customFormat="1" ht="15.6">
      <c r="A56" s="72"/>
      <c r="B56" s="88" t="s">
        <v>121</v>
      </c>
      <c r="C56" s="88" t="s">
        <v>122</v>
      </c>
      <c r="D56" s="89"/>
      <c r="E56" s="89"/>
      <c r="F56" s="89"/>
      <c r="G56" s="89"/>
      <c r="H56" s="89"/>
      <c r="I56" s="89"/>
      <c r="J56" s="89"/>
      <c r="M56" s="358"/>
      <c r="N56" s="358"/>
      <c r="O56" s="358"/>
      <c r="P56" s="358"/>
      <c r="Q56" s="358"/>
      <c r="R56" s="358"/>
      <c r="S56" s="358"/>
      <c r="T56" s="358"/>
      <c r="U56" s="358"/>
    </row>
    <row r="57" spans="1:21" s="161" customFormat="1" ht="31.5" customHeight="1">
      <c r="A57" s="72"/>
      <c r="B57" s="173" t="s">
        <v>156</v>
      </c>
      <c r="C57" s="326" t="s">
        <v>157</v>
      </c>
      <c r="D57" s="326"/>
      <c r="E57" s="326"/>
      <c r="F57" s="326"/>
      <c r="G57" s="326"/>
      <c r="H57" s="326"/>
      <c r="I57" s="326"/>
      <c r="J57" s="326"/>
      <c r="M57" s="358"/>
      <c r="N57" s="358"/>
      <c r="O57" s="358"/>
      <c r="P57" s="358"/>
      <c r="Q57" s="358"/>
      <c r="R57" s="358"/>
      <c r="S57" s="358"/>
      <c r="T57" s="358"/>
      <c r="U57" s="358"/>
    </row>
    <row r="58" spans="1:21" s="161" customFormat="1" ht="48.75" customHeight="1">
      <c r="A58" s="72"/>
      <c r="B58" s="173" t="s">
        <v>158</v>
      </c>
      <c r="C58" s="326" t="s">
        <v>159</v>
      </c>
      <c r="D58" s="326"/>
      <c r="E58" s="326"/>
      <c r="F58" s="326"/>
      <c r="G58" s="326"/>
      <c r="H58" s="326"/>
      <c r="I58" s="326"/>
      <c r="J58" s="326"/>
      <c r="M58" s="358"/>
      <c r="N58" s="358"/>
      <c r="O58" s="358"/>
      <c r="P58" s="358"/>
      <c r="Q58" s="358"/>
      <c r="R58" s="358"/>
      <c r="S58" s="358"/>
      <c r="T58" s="358"/>
      <c r="U58" s="358"/>
    </row>
    <row r="59" spans="1:21" s="161" customFormat="1" ht="45.4" customHeight="1">
      <c r="A59" s="72"/>
      <c r="B59" s="173" t="s">
        <v>73</v>
      </c>
      <c r="C59" s="326" t="s">
        <v>160</v>
      </c>
      <c r="D59" s="326"/>
      <c r="E59" s="326"/>
      <c r="F59" s="326"/>
      <c r="G59" s="326"/>
      <c r="H59" s="326"/>
      <c r="I59" s="326"/>
      <c r="J59" s="326"/>
      <c r="M59" s="358"/>
      <c r="N59" s="358"/>
      <c r="O59" s="358"/>
      <c r="P59" s="358"/>
      <c r="Q59" s="358"/>
      <c r="R59" s="358"/>
      <c r="S59" s="358"/>
      <c r="T59" s="358"/>
      <c r="U59" s="358"/>
    </row>
    <row r="60" spans="1:21" s="161" customFormat="1" ht="16.899999999999999" customHeight="1">
      <c r="A60" s="72"/>
      <c r="B60" s="176"/>
      <c r="C60" s="90"/>
      <c r="D60" s="90"/>
      <c r="E60" s="90"/>
      <c r="F60" s="90"/>
      <c r="G60" s="90"/>
      <c r="H60" s="90"/>
      <c r="I60" s="90"/>
      <c r="J60" s="90"/>
      <c r="M60" s="358"/>
      <c r="N60" s="358"/>
      <c r="O60" s="358"/>
      <c r="P60" s="358"/>
      <c r="Q60" s="358"/>
      <c r="R60" s="358"/>
      <c r="S60" s="358"/>
      <c r="T60" s="358"/>
      <c r="U60" s="358"/>
    </row>
    <row r="61" spans="1:21" s="161" customFormat="1" ht="24.95" customHeight="1">
      <c r="A61" s="72"/>
      <c r="B61" s="283" t="s">
        <v>75</v>
      </c>
      <c r="C61" s="283"/>
      <c r="D61" s="283"/>
      <c r="E61" s="283"/>
      <c r="F61" s="283"/>
      <c r="G61" s="283"/>
      <c r="H61" s="283"/>
      <c r="I61" s="283"/>
      <c r="J61" s="283"/>
      <c r="M61" s="358"/>
      <c r="N61" s="358"/>
      <c r="O61" s="358"/>
      <c r="P61" s="358"/>
      <c r="Q61" s="358"/>
      <c r="R61" s="358"/>
      <c r="S61" s="358"/>
      <c r="T61" s="358"/>
      <c r="U61" s="358"/>
    </row>
    <row r="62" spans="1:21" s="161" customFormat="1" ht="45" customHeight="1">
      <c r="A62" s="72"/>
      <c r="B62" s="329" t="s">
        <v>161</v>
      </c>
      <c r="C62" s="329"/>
      <c r="D62" s="329"/>
      <c r="E62" s="329"/>
      <c r="F62" s="329"/>
      <c r="G62" s="329"/>
      <c r="H62" s="329"/>
      <c r="I62" s="329"/>
      <c r="J62" s="329"/>
      <c r="M62" s="358"/>
      <c r="N62" s="358"/>
      <c r="O62" s="358"/>
      <c r="P62" s="358"/>
      <c r="Q62" s="358"/>
      <c r="R62" s="358"/>
      <c r="S62" s="358"/>
      <c r="T62" s="358"/>
      <c r="U62" s="358"/>
    </row>
    <row r="63" spans="1:21" s="161" customFormat="1" ht="15.6">
      <c r="A63" s="72"/>
      <c r="B63" s="88" t="s">
        <v>121</v>
      </c>
      <c r="C63" s="88" t="s">
        <v>122</v>
      </c>
      <c r="D63" s="89"/>
      <c r="E63" s="89"/>
      <c r="F63" s="89"/>
      <c r="G63" s="89"/>
      <c r="H63" s="89"/>
      <c r="I63" s="89"/>
      <c r="J63" s="89"/>
      <c r="M63" s="358"/>
      <c r="N63" s="358"/>
      <c r="O63" s="358"/>
      <c r="P63" s="358"/>
      <c r="Q63" s="358"/>
      <c r="R63" s="358"/>
      <c r="S63" s="358"/>
      <c r="T63" s="358"/>
      <c r="U63" s="358"/>
    </row>
    <row r="64" spans="1:21" s="161" customFormat="1" ht="97.35" customHeight="1">
      <c r="A64" s="72"/>
      <c r="B64" s="87" t="s">
        <v>78</v>
      </c>
      <c r="C64" s="326" t="s">
        <v>162</v>
      </c>
      <c r="D64" s="326"/>
      <c r="E64" s="326"/>
      <c r="F64" s="326"/>
      <c r="G64" s="326"/>
      <c r="H64" s="326"/>
      <c r="I64" s="326"/>
      <c r="J64" s="326"/>
      <c r="M64" s="358"/>
      <c r="N64" s="358"/>
      <c r="O64" s="358"/>
      <c r="P64" s="358"/>
      <c r="Q64" s="358"/>
      <c r="R64" s="358"/>
      <c r="S64" s="358"/>
      <c r="T64" s="358"/>
      <c r="U64" s="358"/>
    </row>
    <row r="65" spans="1:21" s="161" customFormat="1" ht="82.5" customHeight="1">
      <c r="A65" s="72"/>
      <c r="B65" s="87" t="s">
        <v>79</v>
      </c>
      <c r="C65" s="326" t="s">
        <v>163</v>
      </c>
      <c r="D65" s="326"/>
      <c r="E65" s="326"/>
      <c r="F65" s="326"/>
      <c r="G65" s="326"/>
      <c r="H65" s="326"/>
      <c r="I65" s="326"/>
      <c r="J65" s="326"/>
      <c r="M65" s="358"/>
      <c r="N65" s="358"/>
      <c r="O65" s="358"/>
      <c r="P65" s="358"/>
      <c r="Q65" s="358"/>
      <c r="R65" s="358"/>
      <c r="S65" s="358"/>
      <c r="T65" s="358"/>
      <c r="U65" s="358"/>
    </row>
    <row r="66" spans="1:21" s="161" customFormat="1" ht="27.4" customHeight="1">
      <c r="A66" s="72"/>
      <c r="B66" s="72"/>
      <c r="C66" s="72"/>
      <c r="D66" s="72"/>
      <c r="E66" s="72"/>
      <c r="F66" s="72"/>
      <c r="G66" s="72"/>
      <c r="H66" s="72"/>
      <c r="I66" s="72"/>
      <c r="J66" s="72"/>
      <c r="M66" s="358"/>
      <c r="N66" s="358"/>
      <c r="O66" s="358"/>
      <c r="P66" s="358"/>
      <c r="Q66" s="358"/>
      <c r="R66" s="358"/>
      <c r="S66" s="358"/>
      <c r="T66" s="358"/>
      <c r="U66" s="358"/>
    </row>
    <row r="67" spans="1:21" s="161" customFormat="1" ht="27" customHeight="1">
      <c r="A67" s="72"/>
      <c r="B67" s="283" t="s">
        <v>164</v>
      </c>
      <c r="C67" s="283"/>
      <c r="D67" s="283"/>
      <c r="E67" s="283"/>
      <c r="F67" s="283"/>
      <c r="G67" s="283"/>
      <c r="H67" s="283"/>
      <c r="I67" s="283"/>
      <c r="J67" s="283"/>
      <c r="M67" s="358"/>
      <c r="N67" s="358"/>
      <c r="O67" s="358"/>
      <c r="P67" s="358"/>
      <c r="Q67" s="358"/>
      <c r="R67" s="358"/>
      <c r="S67" s="358"/>
      <c r="T67" s="358"/>
      <c r="U67" s="358"/>
    </row>
    <row r="68" spans="1:21" s="161" customFormat="1" ht="50.45" customHeight="1">
      <c r="A68" s="72"/>
      <c r="B68" s="329" t="s">
        <v>165</v>
      </c>
      <c r="C68" s="329"/>
      <c r="D68" s="329"/>
      <c r="E68" s="329"/>
      <c r="F68" s="329"/>
      <c r="G68" s="329"/>
      <c r="H68" s="329"/>
      <c r="I68" s="329"/>
      <c r="J68" s="329"/>
      <c r="M68" s="358"/>
      <c r="N68" s="358"/>
      <c r="O68" s="358"/>
      <c r="P68" s="358"/>
      <c r="Q68" s="358"/>
      <c r="R68" s="358"/>
      <c r="S68" s="358"/>
      <c r="T68" s="358"/>
      <c r="U68" s="358"/>
    </row>
    <row r="69" spans="1:21" s="161" customFormat="1" ht="15.6">
      <c r="A69" s="72"/>
      <c r="B69" s="88" t="s">
        <v>121</v>
      </c>
      <c r="C69" s="88" t="s">
        <v>122</v>
      </c>
      <c r="D69" s="89"/>
      <c r="E69" s="89"/>
      <c r="F69" s="89"/>
      <c r="G69" s="89"/>
      <c r="H69" s="89"/>
      <c r="I69" s="89"/>
      <c r="J69" s="89"/>
      <c r="M69" s="358"/>
      <c r="N69" s="358"/>
      <c r="O69" s="358"/>
      <c r="P69" s="358"/>
      <c r="Q69" s="358"/>
      <c r="R69" s="358"/>
      <c r="S69" s="358"/>
      <c r="T69" s="358"/>
      <c r="U69" s="358"/>
    </row>
    <row r="70" spans="1:21" s="161" customFormat="1" ht="37.9" customHeight="1">
      <c r="A70" s="72"/>
      <c r="B70" s="166" t="s">
        <v>166</v>
      </c>
      <c r="C70" s="330" t="s">
        <v>167</v>
      </c>
      <c r="D70" s="330"/>
      <c r="E70" s="330"/>
      <c r="F70" s="330"/>
      <c r="G70" s="330"/>
      <c r="H70" s="330"/>
      <c r="I70" s="330"/>
      <c r="J70" s="330"/>
      <c r="M70" s="358"/>
      <c r="N70" s="358"/>
      <c r="O70" s="358"/>
      <c r="P70" s="358"/>
      <c r="Q70" s="358"/>
      <c r="R70" s="358"/>
      <c r="S70" s="358"/>
      <c r="T70" s="358"/>
      <c r="U70" s="358"/>
    </row>
    <row r="71" spans="1:21" s="161" customFormat="1" ht="37.9" customHeight="1">
      <c r="A71" s="72"/>
      <c r="B71" s="165" t="s">
        <v>87</v>
      </c>
      <c r="C71" s="331" t="s">
        <v>168</v>
      </c>
      <c r="D71" s="331"/>
      <c r="E71" s="331"/>
      <c r="F71" s="331"/>
      <c r="G71" s="331"/>
      <c r="H71" s="331"/>
      <c r="I71" s="331"/>
      <c r="J71" s="331"/>
      <c r="M71" s="358"/>
      <c r="N71" s="358"/>
      <c r="O71" s="358"/>
      <c r="P71" s="358"/>
      <c r="Q71" s="358"/>
      <c r="R71" s="358"/>
      <c r="S71" s="358"/>
      <c r="T71" s="358"/>
      <c r="U71" s="358"/>
    </row>
    <row r="72" spans="1:21" s="161" customFormat="1" ht="54.95" customHeight="1">
      <c r="A72" s="72"/>
      <c r="B72" s="173" t="s">
        <v>88</v>
      </c>
      <c r="C72" s="326" t="s">
        <v>169</v>
      </c>
      <c r="D72" s="326"/>
      <c r="E72" s="326"/>
      <c r="F72" s="326"/>
      <c r="G72" s="326"/>
      <c r="H72" s="326"/>
      <c r="I72" s="326"/>
      <c r="J72" s="326"/>
      <c r="M72" s="358"/>
      <c r="N72" s="358"/>
      <c r="O72" s="358"/>
      <c r="P72" s="358"/>
      <c r="Q72" s="358"/>
      <c r="R72" s="358"/>
      <c r="S72" s="358"/>
      <c r="T72" s="358"/>
      <c r="U72" s="358"/>
    </row>
    <row r="73" spans="1:21" s="161" customFormat="1" ht="54.95" customHeight="1">
      <c r="A73" s="72"/>
      <c r="B73" s="173" t="s">
        <v>89</v>
      </c>
      <c r="C73" s="326" t="s">
        <v>170</v>
      </c>
      <c r="D73" s="326"/>
      <c r="E73" s="326"/>
      <c r="F73" s="326"/>
      <c r="G73" s="326"/>
      <c r="H73" s="326"/>
      <c r="I73" s="326"/>
      <c r="J73" s="326"/>
      <c r="M73" s="358"/>
      <c r="N73" s="358"/>
      <c r="O73" s="358"/>
      <c r="P73" s="358"/>
      <c r="Q73" s="358"/>
      <c r="R73" s="358"/>
      <c r="S73" s="358"/>
      <c r="T73" s="358"/>
      <c r="U73" s="358"/>
    </row>
    <row r="74" spans="1:21" s="161" customFormat="1" ht="115.5" customHeight="1">
      <c r="A74" s="72"/>
      <c r="B74" s="165" t="s">
        <v>90</v>
      </c>
      <c r="C74" s="331" t="s">
        <v>171</v>
      </c>
      <c r="D74" s="331"/>
      <c r="E74" s="331"/>
      <c r="F74" s="331"/>
      <c r="G74" s="331"/>
      <c r="H74" s="331"/>
      <c r="I74" s="331"/>
      <c r="J74" s="331"/>
      <c r="M74" s="358"/>
      <c r="N74" s="358"/>
      <c r="O74" s="358"/>
      <c r="P74" s="358"/>
      <c r="Q74" s="358"/>
      <c r="R74" s="358"/>
      <c r="S74" s="358"/>
      <c r="T74" s="358"/>
      <c r="U74" s="358"/>
    </row>
    <row r="75" spans="1:21" s="161" customFormat="1" ht="73.5" customHeight="1">
      <c r="A75" s="72"/>
      <c r="B75" s="173" t="s">
        <v>91</v>
      </c>
      <c r="C75" s="326" t="s">
        <v>172</v>
      </c>
      <c r="D75" s="326"/>
      <c r="E75" s="326"/>
      <c r="F75" s="326"/>
      <c r="G75" s="326"/>
      <c r="H75" s="326"/>
      <c r="I75" s="326"/>
      <c r="J75" s="326"/>
      <c r="M75" s="358"/>
      <c r="N75" s="358"/>
      <c r="O75" s="358"/>
      <c r="P75" s="358"/>
      <c r="Q75" s="358"/>
      <c r="R75" s="358"/>
      <c r="S75" s="358"/>
      <c r="T75" s="358"/>
      <c r="U75" s="358"/>
    </row>
    <row r="76" spans="1:21" s="161" customFormat="1" ht="47.45" customHeight="1">
      <c r="A76" s="72"/>
      <c r="B76" s="173" t="s">
        <v>173</v>
      </c>
      <c r="C76" s="326" t="s">
        <v>174</v>
      </c>
      <c r="D76" s="326"/>
      <c r="E76" s="326"/>
      <c r="F76" s="326"/>
      <c r="G76" s="326"/>
      <c r="H76" s="326"/>
      <c r="I76" s="326"/>
      <c r="J76" s="326"/>
      <c r="K76" s="163"/>
      <c r="M76" s="358"/>
      <c r="N76" s="358"/>
      <c r="O76" s="358"/>
      <c r="P76" s="358"/>
      <c r="Q76" s="358"/>
      <c r="R76" s="358"/>
      <c r="S76" s="358"/>
      <c r="T76" s="358"/>
      <c r="U76" s="358"/>
    </row>
    <row r="77" spans="1:21" s="161" customFormat="1" ht="48" customHeight="1">
      <c r="A77" s="72"/>
      <c r="B77" s="173" t="s">
        <v>175</v>
      </c>
      <c r="C77" s="326" t="s">
        <v>176</v>
      </c>
      <c r="D77" s="326"/>
      <c r="E77" s="326"/>
      <c r="F77" s="326"/>
      <c r="G77" s="326"/>
      <c r="H77" s="326"/>
      <c r="I77" s="326"/>
      <c r="J77" s="326"/>
      <c r="K77" s="163"/>
      <c r="M77" s="358"/>
      <c r="N77" s="358"/>
      <c r="O77" s="358"/>
      <c r="P77" s="358"/>
      <c r="Q77" s="358"/>
      <c r="R77" s="358"/>
      <c r="S77" s="358"/>
      <c r="T77" s="358"/>
      <c r="U77" s="358"/>
    </row>
    <row r="78" spans="1:21" s="161" customFormat="1" ht="65.25" customHeight="1">
      <c r="A78" s="72"/>
      <c r="B78" s="173" t="s">
        <v>177</v>
      </c>
      <c r="C78" s="326" t="s">
        <v>178</v>
      </c>
      <c r="D78" s="326"/>
      <c r="E78" s="326"/>
      <c r="F78" s="326"/>
      <c r="G78" s="326"/>
      <c r="H78" s="326"/>
      <c r="I78" s="326"/>
      <c r="J78" s="326"/>
      <c r="K78" s="163"/>
      <c r="M78" s="358"/>
      <c r="N78" s="358"/>
      <c r="O78" s="358"/>
      <c r="P78" s="358"/>
      <c r="Q78" s="358"/>
      <c r="R78" s="358"/>
      <c r="S78" s="358"/>
      <c r="T78" s="358"/>
      <c r="U78" s="358"/>
    </row>
    <row r="79" spans="1:21" s="161" customFormat="1" ht="27.4" customHeight="1">
      <c r="A79" s="72"/>
      <c r="B79" s="72"/>
      <c r="C79" s="72"/>
      <c r="D79" s="72"/>
      <c r="E79" s="72"/>
      <c r="F79" s="72"/>
      <c r="G79" s="72"/>
      <c r="H79" s="72"/>
      <c r="I79" s="72"/>
      <c r="J79" s="72"/>
      <c r="M79" s="358"/>
      <c r="N79" s="358"/>
      <c r="O79" s="358"/>
      <c r="P79" s="358"/>
      <c r="Q79" s="358"/>
      <c r="R79" s="358"/>
      <c r="S79" s="358"/>
      <c r="T79" s="358"/>
      <c r="U79" s="358"/>
    </row>
    <row r="80" spans="1:21" s="161" customFormat="1" ht="27" customHeight="1">
      <c r="A80" s="72"/>
      <c r="B80" s="283" t="s">
        <v>93</v>
      </c>
      <c r="C80" s="283"/>
      <c r="D80" s="283"/>
      <c r="E80" s="283"/>
      <c r="F80" s="283"/>
      <c r="G80" s="283"/>
      <c r="H80" s="283"/>
      <c r="I80" s="283"/>
      <c r="J80" s="283"/>
      <c r="M80" s="358"/>
      <c r="N80" s="358"/>
      <c r="O80" s="358"/>
      <c r="P80" s="358"/>
      <c r="Q80" s="358"/>
      <c r="R80" s="358"/>
      <c r="S80" s="358"/>
      <c r="T80" s="358"/>
      <c r="U80" s="358"/>
    </row>
    <row r="81" spans="1:11" s="237" customFormat="1" ht="21" customHeight="1">
      <c r="A81" s="236"/>
      <c r="B81" s="341" t="s">
        <v>179</v>
      </c>
      <c r="C81" s="342"/>
      <c r="D81" s="342"/>
      <c r="E81" s="342"/>
      <c r="F81" s="342"/>
      <c r="G81" s="342"/>
      <c r="H81" s="342"/>
      <c r="I81" s="342"/>
      <c r="J81" s="342"/>
      <c r="K81" s="236"/>
    </row>
    <row r="82" spans="1:11" s="237" customFormat="1" ht="141.6" customHeight="1">
      <c r="A82" s="236"/>
      <c r="B82" s="343" t="s">
        <v>180</v>
      </c>
      <c r="C82" s="343"/>
      <c r="D82" s="343"/>
      <c r="E82" s="343"/>
      <c r="F82" s="343"/>
      <c r="G82" s="343"/>
      <c r="H82" s="343"/>
      <c r="I82" s="343"/>
      <c r="J82" s="343"/>
      <c r="K82" s="236"/>
    </row>
    <row r="83" spans="1:11" s="237" customFormat="1" ht="81.599999999999994" customHeight="1">
      <c r="A83" s="236"/>
      <c r="B83" s="344" t="s">
        <v>181</v>
      </c>
      <c r="C83" s="344"/>
      <c r="D83" s="344"/>
      <c r="E83" s="344"/>
      <c r="F83" s="344"/>
      <c r="G83" s="344"/>
      <c r="H83" s="344"/>
      <c r="I83" s="344"/>
      <c r="J83" s="344"/>
      <c r="K83" s="236"/>
    </row>
    <row r="84" spans="1:11" s="237" customFormat="1" ht="97.5" customHeight="1">
      <c r="A84" s="236"/>
      <c r="B84" s="343" t="s">
        <v>182</v>
      </c>
      <c r="C84" s="343"/>
      <c r="D84" s="343"/>
      <c r="E84" s="343"/>
      <c r="F84" s="343"/>
      <c r="G84" s="343"/>
      <c r="H84" s="343"/>
      <c r="I84" s="343"/>
      <c r="J84" s="343"/>
      <c r="K84" s="236"/>
    </row>
    <row r="85" spans="1:11" s="237" customFormat="1" ht="63.95" customHeight="1">
      <c r="A85" s="236"/>
      <c r="B85" s="351" t="s">
        <v>183</v>
      </c>
      <c r="C85" s="352"/>
      <c r="D85" s="352"/>
      <c r="E85" s="352"/>
      <c r="F85" s="352"/>
      <c r="G85" s="352"/>
      <c r="H85" s="352"/>
      <c r="I85" s="352"/>
      <c r="J85" s="352"/>
      <c r="K85" s="236"/>
    </row>
    <row r="86" spans="1:11" s="237" customFormat="1" ht="14.45">
      <c r="A86" s="236"/>
      <c r="B86" s="325" t="s">
        <v>184</v>
      </c>
      <c r="C86" s="325"/>
      <c r="D86" s="325"/>
      <c r="E86" s="325"/>
      <c r="F86" s="325"/>
      <c r="G86" s="325"/>
      <c r="H86" s="325"/>
      <c r="I86" s="325"/>
      <c r="J86" s="325"/>
      <c r="K86" s="236"/>
    </row>
    <row r="87" spans="1:11" s="237" customFormat="1" ht="18.399999999999999" customHeight="1">
      <c r="A87" s="236"/>
      <c r="B87" s="325" t="s">
        <v>185</v>
      </c>
      <c r="C87" s="325"/>
      <c r="D87" s="325"/>
      <c r="E87" s="325"/>
      <c r="F87" s="325"/>
      <c r="G87" s="325"/>
      <c r="H87" s="325"/>
      <c r="I87" s="325"/>
      <c r="J87" s="325"/>
      <c r="K87" s="236"/>
    </row>
    <row r="88" spans="1:11" s="237" customFormat="1" ht="62.45" customHeight="1" thickBot="1">
      <c r="A88" s="236"/>
      <c r="B88" s="347" t="s">
        <v>186</v>
      </c>
      <c r="C88" s="348"/>
      <c r="D88" s="238" t="s">
        <v>96</v>
      </c>
      <c r="E88" s="238" t="s">
        <v>187</v>
      </c>
      <c r="F88" s="238" t="s">
        <v>98</v>
      </c>
      <c r="G88" s="238" t="s">
        <v>99</v>
      </c>
      <c r="H88" s="238" t="s">
        <v>100</v>
      </c>
      <c r="I88" s="239" t="s">
        <v>101</v>
      </c>
      <c r="K88" s="236"/>
    </row>
    <row r="89" spans="1:11" s="237" customFormat="1" ht="49.5" customHeight="1">
      <c r="A89" s="236"/>
      <c r="B89" s="349" t="s">
        <v>188</v>
      </c>
      <c r="C89" s="350"/>
      <c r="D89" s="240">
        <v>0.4</v>
      </c>
      <c r="E89" s="240">
        <v>0.5</v>
      </c>
      <c r="F89" s="240">
        <v>0.6</v>
      </c>
      <c r="G89" s="240">
        <v>0.7</v>
      </c>
      <c r="H89" s="240">
        <v>0.8</v>
      </c>
      <c r="I89" s="241">
        <v>1</v>
      </c>
      <c r="K89" s="236"/>
    </row>
    <row r="90" spans="1:11" s="237" customFormat="1" ht="14.45">
      <c r="A90" s="236"/>
      <c r="B90" s="242"/>
      <c r="C90" s="242"/>
      <c r="D90" s="243"/>
      <c r="E90" s="243"/>
      <c r="F90" s="243"/>
      <c r="G90" s="243"/>
      <c r="H90" s="243"/>
      <c r="I90" s="243"/>
      <c r="J90" s="26"/>
      <c r="K90" s="236"/>
    </row>
    <row r="91" spans="1:11" s="237" customFormat="1" ht="31.35" customHeight="1">
      <c r="A91" s="236"/>
      <c r="B91" s="345" t="s">
        <v>189</v>
      </c>
      <c r="C91" s="346"/>
      <c r="D91" s="346"/>
      <c r="E91" s="346"/>
      <c r="F91" s="346"/>
      <c r="G91" s="346"/>
      <c r="H91" s="346"/>
      <c r="I91" s="346"/>
      <c r="J91" s="346"/>
      <c r="K91" s="236"/>
    </row>
    <row r="92" spans="1:11"/>
  </sheetData>
  <sheetProtection algorithmName="SHA-512" hashValue="PhTzRWKRbe8vRzBnjQhtQivyJG05z06uRbfVuWlABclHlGWE/oNsnWKfPxAY0JnMkUykHDadQa0a5HO+7g/Xaw==" saltValue="IkKBX5rd4uPSWK9DHpEpew==" spinCount="100000" sheet="1" objects="1" scenarios="1"/>
  <mergeCells count="74">
    <mergeCell ref="B84:J84"/>
    <mergeCell ref="B86:J86"/>
    <mergeCell ref="B91:J91"/>
    <mergeCell ref="B87:J87"/>
    <mergeCell ref="B88:C88"/>
    <mergeCell ref="B89:C89"/>
    <mergeCell ref="B85:J85"/>
    <mergeCell ref="B80:J80"/>
    <mergeCell ref="B81:J81"/>
    <mergeCell ref="B82:J82"/>
    <mergeCell ref="B83:J83"/>
    <mergeCell ref="U10:U80"/>
    <mergeCell ref="O10:O80"/>
    <mergeCell ref="P10:P80"/>
    <mergeCell ref="Q10:Q80"/>
    <mergeCell ref="R10:R80"/>
    <mergeCell ref="S10:S80"/>
    <mergeCell ref="T10:T80"/>
    <mergeCell ref="C59:J59"/>
    <mergeCell ref="C30:J30"/>
    <mergeCell ref="C31:J31"/>
    <mergeCell ref="B44:J44"/>
    <mergeCell ref="B46:J46"/>
    <mergeCell ref="B6:I6"/>
    <mergeCell ref="B7:J8"/>
    <mergeCell ref="B10:J10"/>
    <mergeCell ref="M10:M80"/>
    <mergeCell ref="N10:N80"/>
    <mergeCell ref="B11:J11"/>
    <mergeCell ref="C13:J13"/>
    <mergeCell ref="C15:J15"/>
    <mergeCell ref="B17:J17"/>
    <mergeCell ref="B18:J18"/>
    <mergeCell ref="C20:J20"/>
    <mergeCell ref="C21:J21"/>
    <mergeCell ref="C22:J22"/>
    <mergeCell ref="B24:J24"/>
    <mergeCell ref="C57:J57"/>
    <mergeCell ref="C58:J58"/>
    <mergeCell ref="B51:J51"/>
    <mergeCell ref="B52:J52"/>
    <mergeCell ref="B54:J54"/>
    <mergeCell ref="B45:J45"/>
    <mergeCell ref="C76:J76"/>
    <mergeCell ref="C78:J78"/>
    <mergeCell ref="C77:J77"/>
    <mergeCell ref="B61:J61"/>
    <mergeCell ref="B62:J62"/>
    <mergeCell ref="C64:J64"/>
    <mergeCell ref="C65:J65"/>
    <mergeCell ref="B67:J67"/>
    <mergeCell ref="C72:J72"/>
    <mergeCell ref="C73:J73"/>
    <mergeCell ref="C75:J75"/>
    <mergeCell ref="C70:J70"/>
    <mergeCell ref="C71:J71"/>
    <mergeCell ref="B68:J68"/>
    <mergeCell ref="C74:J74"/>
    <mergeCell ref="C14:J14"/>
    <mergeCell ref="C40:J40"/>
    <mergeCell ref="B55:J55"/>
    <mergeCell ref="C48:J48"/>
    <mergeCell ref="C49:J49"/>
    <mergeCell ref="C41:J41"/>
    <mergeCell ref="C42:J42"/>
    <mergeCell ref="C39:J39"/>
    <mergeCell ref="C32:J32"/>
    <mergeCell ref="C33:J33"/>
    <mergeCell ref="C34:J34"/>
    <mergeCell ref="B37:J37"/>
    <mergeCell ref="C26:J26"/>
    <mergeCell ref="C27:J27"/>
    <mergeCell ref="C28:J28"/>
    <mergeCell ref="C29:J29"/>
  </mergeCells>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2176B-0FFC-492A-80DF-7CC470474A48}">
  <sheetPr codeName="Sheet6"/>
  <dimension ref="A1:X95"/>
  <sheetViews>
    <sheetView workbookViewId="0">
      <selection sqref="A1:XFD1048576"/>
    </sheetView>
  </sheetViews>
  <sheetFormatPr defaultColWidth="0" defaultRowHeight="14.1" zeroHeight="1"/>
  <cols>
    <col min="1" max="1" width="9.140625" style="72" customWidth="1"/>
    <col min="2" max="2" width="49.7109375" style="72" customWidth="1"/>
    <col min="3" max="10" width="9.140625" style="72" customWidth="1"/>
    <col min="11" max="11" width="9.140625" style="161" customWidth="1"/>
    <col min="12" max="24" width="0" style="161" hidden="1" customWidth="1"/>
    <col min="25" max="16384" width="9.140625" style="72" hidden="1"/>
  </cols>
  <sheetData>
    <row r="1" spans="2:24" s="162" customFormat="1">
      <c r="B1" s="72"/>
      <c r="C1" s="72"/>
      <c r="D1" s="72"/>
      <c r="E1" s="72"/>
      <c r="F1" s="72"/>
      <c r="G1" s="72"/>
      <c r="H1" s="72"/>
      <c r="I1" s="72"/>
      <c r="J1" s="72"/>
      <c r="K1" s="161"/>
      <c r="L1" s="86"/>
      <c r="M1" s="86"/>
      <c r="N1" s="86"/>
      <c r="O1" s="86"/>
      <c r="P1" s="86"/>
      <c r="Q1" s="86"/>
      <c r="R1" s="86"/>
      <c r="S1" s="86"/>
      <c r="T1" s="86"/>
      <c r="U1" s="86"/>
      <c r="V1" s="86"/>
      <c r="W1" s="86"/>
      <c r="X1" s="86"/>
    </row>
    <row r="2" spans="2:24" s="162" customFormat="1">
      <c r="B2" s="72"/>
      <c r="C2" s="72"/>
      <c r="D2" s="72"/>
      <c r="E2" s="72"/>
      <c r="F2" s="72"/>
      <c r="G2" s="72"/>
      <c r="H2" s="72"/>
      <c r="I2" s="72"/>
      <c r="J2" s="72"/>
      <c r="K2" s="161"/>
      <c r="L2" s="86"/>
      <c r="M2" s="86"/>
      <c r="N2" s="86"/>
      <c r="O2" s="86"/>
      <c r="P2" s="86"/>
      <c r="Q2" s="86"/>
      <c r="R2" s="86"/>
      <c r="S2" s="86"/>
      <c r="T2" s="86"/>
      <c r="U2" s="86"/>
      <c r="V2" s="86"/>
      <c r="W2" s="86"/>
      <c r="X2" s="86"/>
    </row>
    <row r="3" spans="2:24" s="162" customFormat="1">
      <c r="B3" s="72"/>
      <c r="C3" s="72"/>
      <c r="D3" s="72"/>
      <c r="E3" s="72"/>
      <c r="F3" s="72"/>
      <c r="G3" s="72"/>
      <c r="H3" s="72"/>
      <c r="I3" s="71" t="str">
        <f>'1. Start'!J8</f>
        <v>Version 6.0</v>
      </c>
      <c r="J3" s="72"/>
      <c r="K3" s="161"/>
      <c r="L3" s="86"/>
      <c r="M3" s="86"/>
      <c r="N3" s="86"/>
      <c r="O3" s="86"/>
      <c r="P3" s="86"/>
      <c r="Q3" s="86"/>
      <c r="R3" s="86"/>
      <c r="S3" s="86"/>
      <c r="T3" s="86"/>
      <c r="U3" s="86"/>
      <c r="V3" s="86"/>
      <c r="W3" s="86"/>
      <c r="X3" s="86"/>
    </row>
    <row r="4" spans="2:24" s="162" customFormat="1">
      <c r="B4" s="72"/>
      <c r="C4" s="72"/>
      <c r="D4" s="72"/>
      <c r="E4" s="72"/>
      <c r="F4" s="72"/>
      <c r="G4" s="72"/>
      <c r="H4" s="72"/>
      <c r="I4" s="72"/>
      <c r="J4" s="72"/>
      <c r="K4" s="161"/>
      <c r="L4" s="86"/>
      <c r="M4" s="86"/>
      <c r="N4" s="86"/>
      <c r="O4" s="86"/>
      <c r="P4" s="86"/>
      <c r="Q4" s="86"/>
      <c r="R4" s="86"/>
      <c r="S4" s="86"/>
      <c r="T4" s="86"/>
      <c r="U4" s="86"/>
      <c r="V4" s="86"/>
      <c r="W4" s="86"/>
      <c r="X4" s="86"/>
    </row>
    <row r="5" spans="2:24" s="162" customFormat="1">
      <c r="B5" s="72"/>
      <c r="C5" s="72"/>
      <c r="D5" s="72"/>
      <c r="E5" s="72"/>
      <c r="F5" s="72"/>
      <c r="G5" s="72"/>
      <c r="H5" s="72"/>
      <c r="I5" s="72"/>
      <c r="J5" s="72"/>
      <c r="K5" s="161"/>
      <c r="L5" s="86"/>
      <c r="M5" s="86"/>
      <c r="N5" s="86"/>
      <c r="O5" s="86"/>
      <c r="P5" s="86"/>
      <c r="Q5" s="86"/>
      <c r="R5" s="86"/>
      <c r="S5" s="86"/>
      <c r="T5" s="86"/>
      <c r="U5" s="86"/>
      <c r="V5" s="86"/>
      <c r="W5" s="86"/>
      <c r="X5" s="86"/>
    </row>
    <row r="6" spans="2:24" s="162" customFormat="1" ht="18">
      <c r="B6" s="334"/>
      <c r="C6" s="334"/>
      <c r="D6" s="334"/>
      <c r="E6" s="334"/>
      <c r="F6" s="334"/>
      <c r="G6" s="334"/>
      <c r="H6" s="334"/>
      <c r="I6" s="334"/>
      <c r="J6" s="72"/>
      <c r="K6" s="161"/>
      <c r="L6" s="86"/>
      <c r="M6" s="86"/>
      <c r="N6" s="86"/>
      <c r="O6" s="86"/>
      <c r="P6" s="86"/>
      <c r="Q6" s="86"/>
      <c r="R6" s="86"/>
      <c r="S6" s="86"/>
      <c r="T6" s="86"/>
      <c r="U6" s="86"/>
      <c r="V6" s="86"/>
      <c r="W6" s="86"/>
      <c r="X6" s="86"/>
    </row>
    <row r="7" spans="2:24" s="162" customFormat="1">
      <c r="B7" s="335" t="s">
        <v>119</v>
      </c>
      <c r="C7" s="336"/>
      <c r="D7" s="336"/>
      <c r="E7" s="336"/>
      <c r="F7" s="336"/>
      <c r="G7" s="336"/>
      <c r="H7" s="336"/>
      <c r="I7" s="336"/>
      <c r="J7" s="337"/>
      <c r="K7" s="161"/>
      <c r="L7" s="86"/>
      <c r="M7" s="86"/>
      <c r="N7" s="86"/>
      <c r="O7" s="86"/>
      <c r="P7" s="86"/>
      <c r="Q7" s="86"/>
      <c r="R7" s="86"/>
      <c r="S7" s="86"/>
      <c r="T7" s="86"/>
      <c r="U7" s="86"/>
      <c r="V7" s="86"/>
      <c r="W7" s="86"/>
      <c r="X7" s="86"/>
    </row>
    <row r="8" spans="2:24" s="162" customFormat="1" ht="35.25" customHeight="1">
      <c r="B8" s="338"/>
      <c r="C8" s="339"/>
      <c r="D8" s="339"/>
      <c r="E8" s="339"/>
      <c r="F8" s="339"/>
      <c r="G8" s="339"/>
      <c r="H8" s="339"/>
      <c r="I8" s="339"/>
      <c r="J8" s="340"/>
      <c r="K8" s="161"/>
      <c r="L8" s="86"/>
      <c r="M8" s="86"/>
      <c r="N8" s="86"/>
      <c r="O8" s="86"/>
      <c r="P8" s="86"/>
      <c r="Q8" s="86"/>
      <c r="R8" s="86"/>
      <c r="S8" s="86"/>
      <c r="T8" s="86"/>
      <c r="U8" s="86"/>
      <c r="V8" s="86"/>
      <c r="W8" s="86"/>
      <c r="X8" s="86"/>
    </row>
    <row r="9" spans="2:24" s="162" customFormat="1" ht="16.899999999999999" customHeight="1">
      <c r="B9" s="72"/>
      <c r="C9" s="72"/>
      <c r="D9" s="72"/>
      <c r="E9" s="72"/>
      <c r="F9" s="72"/>
      <c r="G9" s="72"/>
      <c r="H9" s="72"/>
      <c r="I9" s="72"/>
      <c r="J9" s="72"/>
      <c r="K9" s="161"/>
      <c r="L9" s="86"/>
      <c r="M9" s="86"/>
      <c r="N9" s="86"/>
      <c r="O9" s="86"/>
      <c r="P9" s="86"/>
      <c r="Q9" s="86"/>
      <c r="R9" s="86"/>
      <c r="S9" s="86"/>
      <c r="T9" s="86"/>
      <c r="U9" s="86"/>
      <c r="V9" s="86"/>
      <c r="W9" s="86"/>
      <c r="X9" s="86"/>
    </row>
    <row r="10" spans="2:24" ht="24.75" customHeight="1">
      <c r="B10" s="283" t="s">
        <v>9</v>
      </c>
      <c r="C10" s="283"/>
      <c r="D10" s="283"/>
      <c r="E10" s="283"/>
      <c r="F10" s="283"/>
      <c r="G10" s="283"/>
      <c r="H10" s="283"/>
      <c r="I10" s="283"/>
      <c r="J10" s="283"/>
      <c r="M10" s="358"/>
      <c r="N10" s="358"/>
      <c r="O10" s="358"/>
      <c r="P10" s="358"/>
      <c r="Q10" s="358"/>
      <c r="R10" s="358"/>
      <c r="S10" s="358"/>
      <c r="T10" s="358"/>
      <c r="U10" s="358"/>
    </row>
    <row r="11" spans="2:24" ht="18" customHeight="1">
      <c r="B11" s="333" t="s">
        <v>120</v>
      </c>
      <c r="C11" s="333"/>
      <c r="D11" s="333"/>
      <c r="E11" s="333"/>
      <c r="F11" s="333"/>
      <c r="G11" s="333"/>
      <c r="H11" s="333"/>
      <c r="I11" s="333"/>
      <c r="J11" s="333"/>
      <c r="M11" s="358"/>
      <c r="N11" s="358"/>
      <c r="O11" s="358"/>
      <c r="P11" s="358"/>
      <c r="Q11" s="358"/>
      <c r="R11" s="358"/>
      <c r="S11" s="358"/>
      <c r="T11" s="358"/>
      <c r="U11" s="358"/>
    </row>
    <row r="12" spans="2:24" ht="15.6">
      <c r="B12" s="88" t="s">
        <v>121</v>
      </c>
      <c r="C12" s="88" t="s">
        <v>122</v>
      </c>
      <c r="D12" s="89"/>
      <c r="E12" s="89"/>
      <c r="F12" s="89"/>
      <c r="G12" s="89"/>
      <c r="H12" s="89"/>
      <c r="I12" s="89"/>
      <c r="J12" s="89"/>
      <c r="M12" s="358"/>
      <c r="N12" s="358"/>
      <c r="O12" s="358"/>
      <c r="P12" s="358"/>
      <c r="Q12" s="358"/>
      <c r="R12" s="358"/>
      <c r="S12" s="358"/>
      <c r="T12" s="358"/>
      <c r="U12" s="358"/>
    </row>
    <row r="13" spans="2:24" ht="15.6">
      <c r="B13" s="174" t="s">
        <v>11</v>
      </c>
      <c r="C13" s="326" t="s">
        <v>123</v>
      </c>
      <c r="D13" s="326"/>
      <c r="E13" s="326"/>
      <c r="F13" s="326"/>
      <c r="G13" s="326"/>
      <c r="H13" s="326"/>
      <c r="I13" s="326"/>
      <c r="J13" s="326"/>
      <c r="M13" s="358"/>
      <c r="N13" s="358"/>
      <c r="O13" s="358"/>
      <c r="P13" s="358"/>
      <c r="Q13" s="358"/>
      <c r="R13" s="358"/>
      <c r="S13" s="358"/>
      <c r="T13" s="358"/>
      <c r="U13" s="358"/>
    </row>
    <row r="14" spans="2:24" ht="46.5">
      <c r="B14" s="173" t="s">
        <v>124</v>
      </c>
      <c r="C14" s="326" t="s">
        <v>125</v>
      </c>
      <c r="D14" s="326"/>
      <c r="E14" s="326"/>
      <c r="F14" s="326"/>
      <c r="G14" s="326"/>
      <c r="H14" s="326"/>
      <c r="I14" s="326"/>
      <c r="J14" s="326"/>
      <c r="M14" s="358"/>
      <c r="N14" s="358"/>
      <c r="O14" s="358"/>
      <c r="P14" s="358"/>
      <c r="Q14" s="358"/>
      <c r="R14" s="358"/>
      <c r="S14" s="358"/>
      <c r="T14" s="358"/>
      <c r="U14" s="358"/>
    </row>
    <row r="15" spans="2:24" ht="48" customHeight="1">
      <c r="B15" s="174" t="s">
        <v>13</v>
      </c>
      <c r="C15" s="326" t="s">
        <v>126</v>
      </c>
      <c r="D15" s="326"/>
      <c r="E15" s="326"/>
      <c r="F15" s="326"/>
      <c r="G15" s="326"/>
      <c r="H15" s="326"/>
      <c r="I15" s="326"/>
      <c r="J15" s="326"/>
      <c r="M15" s="358"/>
      <c r="N15" s="358"/>
      <c r="O15" s="358"/>
      <c r="P15" s="358"/>
      <c r="Q15" s="358"/>
      <c r="R15" s="358"/>
      <c r="S15" s="358"/>
      <c r="T15" s="358"/>
      <c r="U15" s="358"/>
    </row>
    <row r="16" spans="2:24">
      <c r="M16" s="358"/>
      <c r="N16" s="358"/>
      <c r="O16" s="358"/>
      <c r="P16" s="358"/>
      <c r="Q16" s="358"/>
      <c r="R16" s="358"/>
      <c r="S16" s="358"/>
      <c r="T16" s="358"/>
      <c r="U16" s="358"/>
    </row>
    <row r="17" spans="1:21" s="161" customFormat="1" ht="15" customHeight="1">
      <c r="A17" s="72"/>
      <c r="B17" s="328" t="s">
        <v>127</v>
      </c>
      <c r="C17" s="328"/>
      <c r="D17" s="328"/>
      <c r="E17" s="328"/>
      <c r="F17" s="328"/>
      <c r="G17" s="328"/>
      <c r="H17" s="328"/>
      <c r="I17" s="328"/>
      <c r="J17" s="328"/>
      <c r="M17" s="358"/>
      <c r="N17" s="358"/>
      <c r="O17" s="358"/>
      <c r="P17" s="358"/>
      <c r="Q17" s="358"/>
      <c r="R17" s="358"/>
      <c r="S17" s="358"/>
      <c r="T17" s="358"/>
      <c r="U17" s="358"/>
    </row>
    <row r="18" spans="1:21" s="161" customFormat="1" ht="18" customHeight="1">
      <c r="A18" s="72"/>
      <c r="B18" s="333" t="s">
        <v>10</v>
      </c>
      <c r="C18" s="333"/>
      <c r="D18" s="333"/>
      <c r="E18" s="333"/>
      <c r="F18" s="333"/>
      <c r="G18" s="333"/>
      <c r="H18" s="333"/>
      <c r="I18" s="333"/>
      <c r="J18" s="333"/>
      <c r="M18" s="358"/>
      <c r="N18" s="358"/>
      <c r="O18" s="358"/>
      <c r="P18" s="358"/>
      <c r="Q18" s="358"/>
      <c r="R18" s="358"/>
      <c r="S18" s="358"/>
      <c r="T18" s="358"/>
      <c r="U18" s="358"/>
    </row>
    <row r="19" spans="1:21" s="161" customFormat="1" ht="15.6">
      <c r="A19" s="72"/>
      <c r="B19" s="88" t="s">
        <v>121</v>
      </c>
      <c r="C19" s="88" t="s">
        <v>122</v>
      </c>
      <c r="D19" s="89"/>
      <c r="E19" s="89"/>
      <c r="F19" s="89"/>
      <c r="G19" s="89"/>
      <c r="H19" s="89"/>
      <c r="I19" s="89"/>
      <c r="J19" s="89"/>
      <c r="M19" s="358"/>
      <c r="N19" s="358"/>
      <c r="O19" s="358"/>
      <c r="P19" s="358"/>
      <c r="Q19" s="358"/>
      <c r="R19" s="358"/>
      <c r="S19" s="358"/>
      <c r="T19" s="358"/>
      <c r="U19" s="358"/>
    </row>
    <row r="20" spans="1:21" s="161" customFormat="1" ht="30.95" customHeight="1">
      <c r="A20" s="72"/>
      <c r="B20" s="173" t="s">
        <v>18</v>
      </c>
      <c r="C20" s="326" t="s">
        <v>128</v>
      </c>
      <c r="D20" s="326"/>
      <c r="E20" s="326"/>
      <c r="F20" s="326"/>
      <c r="G20" s="326"/>
      <c r="H20" s="326"/>
      <c r="I20" s="326"/>
      <c r="J20" s="326"/>
      <c r="M20" s="358"/>
      <c r="N20" s="358"/>
      <c r="O20" s="358"/>
      <c r="P20" s="358"/>
      <c r="Q20" s="358"/>
      <c r="R20" s="358"/>
      <c r="S20" s="358"/>
      <c r="T20" s="358"/>
      <c r="U20" s="358"/>
    </row>
    <row r="21" spans="1:21" s="161" customFormat="1" ht="30.95" customHeight="1">
      <c r="A21" s="72"/>
      <c r="B21" s="173" t="s">
        <v>19</v>
      </c>
      <c r="C21" s="326" t="s">
        <v>129</v>
      </c>
      <c r="D21" s="326"/>
      <c r="E21" s="326"/>
      <c r="F21" s="326"/>
      <c r="G21" s="326"/>
      <c r="H21" s="326"/>
      <c r="I21" s="326"/>
      <c r="J21" s="326"/>
      <c r="M21" s="358"/>
      <c r="N21" s="358"/>
      <c r="O21" s="358"/>
      <c r="P21" s="358"/>
      <c r="Q21" s="358"/>
      <c r="R21" s="358"/>
      <c r="S21" s="358"/>
      <c r="T21" s="358"/>
      <c r="U21" s="358"/>
    </row>
    <row r="22" spans="1:21" s="161" customFormat="1" ht="30.95" customHeight="1">
      <c r="A22" s="72"/>
      <c r="B22" s="175" t="s">
        <v>21</v>
      </c>
      <c r="C22" s="326" t="s">
        <v>130</v>
      </c>
      <c r="D22" s="326"/>
      <c r="E22" s="326"/>
      <c r="F22" s="326"/>
      <c r="G22" s="326"/>
      <c r="H22" s="326"/>
      <c r="I22" s="326"/>
      <c r="J22" s="326"/>
      <c r="M22" s="358"/>
      <c r="N22" s="358"/>
      <c r="O22" s="358"/>
      <c r="P22" s="358"/>
      <c r="Q22" s="358"/>
      <c r="R22" s="358"/>
      <c r="S22" s="358"/>
      <c r="T22" s="358"/>
      <c r="U22" s="358"/>
    </row>
    <row r="23" spans="1:21" s="161" customFormat="1" ht="16.5">
      <c r="A23" s="72"/>
      <c r="B23" s="168"/>
      <c r="C23" s="83"/>
      <c r="D23" s="83"/>
      <c r="E23" s="83"/>
      <c r="F23" s="83"/>
      <c r="G23" s="83"/>
      <c r="H23" s="83"/>
      <c r="I23" s="83"/>
      <c r="J23" s="83"/>
      <c r="M23" s="358"/>
      <c r="N23" s="358"/>
      <c r="O23" s="358"/>
      <c r="P23" s="358"/>
      <c r="Q23" s="358"/>
      <c r="R23" s="358"/>
      <c r="S23" s="358"/>
      <c r="T23" s="358"/>
      <c r="U23" s="358"/>
    </row>
    <row r="24" spans="1:21" s="161" customFormat="1" ht="45.95" customHeight="1">
      <c r="A24" s="72"/>
      <c r="B24" s="329" t="s">
        <v>131</v>
      </c>
      <c r="C24" s="329"/>
      <c r="D24" s="329"/>
      <c r="E24" s="329"/>
      <c r="F24" s="329"/>
      <c r="G24" s="329"/>
      <c r="H24" s="329"/>
      <c r="I24" s="329"/>
      <c r="J24" s="329"/>
      <c r="M24" s="358"/>
      <c r="N24" s="358"/>
      <c r="O24" s="358"/>
      <c r="P24" s="358"/>
      <c r="Q24" s="358"/>
      <c r="R24" s="358"/>
      <c r="S24" s="358"/>
      <c r="T24" s="358"/>
      <c r="U24" s="358"/>
    </row>
    <row r="25" spans="1:21" s="161" customFormat="1" ht="15.6">
      <c r="A25" s="72"/>
      <c r="B25" s="88" t="s">
        <v>121</v>
      </c>
      <c r="C25" s="88" t="s">
        <v>122</v>
      </c>
      <c r="D25" s="89"/>
      <c r="E25" s="89"/>
      <c r="F25" s="89"/>
      <c r="G25" s="89"/>
      <c r="H25" s="89"/>
      <c r="I25" s="89"/>
      <c r="J25" s="89"/>
      <c r="L25" s="72"/>
      <c r="M25" s="358"/>
      <c r="N25" s="358"/>
      <c r="O25" s="358"/>
      <c r="P25" s="358"/>
      <c r="Q25" s="358"/>
      <c r="R25" s="358"/>
      <c r="S25" s="358"/>
      <c r="T25" s="358"/>
      <c r="U25" s="358"/>
    </row>
    <row r="26" spans="1:21" s="161" customFormat="1" ht="30" customHeight="1">
      <c r="A26" s="72"/>
      <c r="B26" s="173" t="s">
        <v>132</v>
      </c>
      <c r="C26" s="326" t="s">
        <v>133</v>
      </c>
      <c r="D26" s="326"/>
      <c r="E26" s="326"/>
      <c r="F26" s="326"/>
      <c r="G26" s="326"/>
      <c r="H26" s="326"/>
      <c r="I26" s="326"/>
      <c r="J26" s="326"/>
      <c r="L26" s="72"/>
      <c r="M26" s="358"/>
      <c r="N26" s="358"/>
      <c r="O26" s="358"/>
      <c r="P26" s="358"/>
      <c r="Q26" s="358"/>
      <c r="R26" s="358"/>
      <c r="S26" s="358"/>
      <c r="T26" s="358"/>
      <c r="U26" s="358"/>
    </row>
    <row r="27" spans="1:21" s="161" customFormat="1" ht="15.4" customHeight="1">
      <c r="A27" s="72"/>
      <c r="B27" s="173" t="s">
        <v>23</v>
      </c>
      <c r="C27" s="326" t="s">
        <v>134</v>
      </c>
      <c r="D27" s="326"/>
      <c r="E27" s="326"/>
      <c r="F27" s="326"/>
      <c r="G27" s="326"/>
      <c r="H27" s="326"/>
      <c r="I27" s="326"/>
      <c r="J27" s="326"/>
      <c r="L27" s="72"/>
      <c r="M27" s="358"/>
      <c r="N27" s="358"/>
      <c r="O27" s="358"/>
      <c r="P27" s="358"/>
      <c r="Q27" s="358"/>
      <c r="R27" s="358"/>
      <c r="S27" s="358"/>
      <c r="T27" s="358"/>
      <c r="U27" s="358"/>
    </row>
    <row r="28" spans="1:21" s="161" customFormat="1" ht="15.4" customHeight="1">
      <c r="A28" s="72"/>
      <c r="B28" s="173" t="s">
        <v>24</v>
      </c>
      <c r="C28" s="326" t="s">
        <v>135</v>
      </c>
      <c r="D28" s="326"/>
      <c r="E28" s="326"/>
      <c r="F28" s="326"/>
      <c r="G28" s="326"/>
      <c r="H28" s="326"/>
      <c r="I28" s="326"/>
      <c r="J28" s="326"/>
      <c r="L28" s="72"/>
      <c r="M28" s="358"/>
      <c r="N28" s="358"/>
      <c r="O28" s="358"/>
      <c r="P28" s="358"/>
      <c r="Q28" s="358"/>
      <c r="R28" s="358"/>
      <c r="S28" s="358"/>
      <c r="T28" s="358"/>
      <c r="U28" s="358"/>
    </row>
    <row r="29" spans="1:21" s="161" customFormat="1" ht="66.75" customHeight="1">
      <c r="A29" s="72"/>
      <c r="B29" s="173" t="s">
        <v>25</v>
      </c>
      <c r="C29" s="326" t="s">
        <v>136</v>
      </c>
      <c r="D29" s="326"/>
      <c r="E29" s="326"/>
      <c r="F29" s="326"/>
      <c r="G29" s="326"/>
      <c r="H29" s="326"/>
      <c r="I29" s="326"/>
      <c r="J29" s="326"/>
      <c r="L29" s="72"/>
      <c r="M29" s="358"/>
      <c r="N29" s="358"/>
      <c r="O29" s="358"/>
      <c r="P29" s="358"/>
      <c r="Q29" s="358"/>
      <c r="R29" s="358"/>
      <c r="S29" s="358"/>
      <c r="T29" s="358"/>
      <c r="U29" s="358"/>
    </row>
    <row r="30" spans="1:21" s="161" customFormat="1" ht="30" customHeight="1">
      <c r="A30" s="72"/>
      <c r="B30" s="173" t="s">
        <v>26</v>
      </c>
      <c r="C30" s="326" t="s">
        <v>137</v>
      </c>
      <c r="D30" s="326"/>
      <c r="E30" s="326"/>
      <c r="F30" s="326"/>
      <c r="G30" s="326"/>
      <c r="H30" s="326"/>
      <c r="I30" s="326"/>
      <c r="J30" s="326"/>
      <c r="L30" s="72"/>
      <c r="M30" s="358"/>
      <c r="N30" s="358"/>
      <c r="O30" s="358"/>
      <c r="P30" s="358"/>
      <c r="Q30" s="358"/>
      <c r="R30" s="358"/>
      <c r="S30" s="358"/>
      <c r="T30" s="358"/>
      <c r="U30" s="358"/>
    </row>
    <row r="31" spans="1:21" s="161" customFormat="1" ht="30" customHeight="1">
      <c r="A31" s="72"/>
      <c r="B31" s="173" t="s">
        <v>27</v>
      </c>
      <c r="C31" s="326" t="s">
        <v>138</v>
      </c>
      <c r="D31" s="326"/>
      <c r="E31" s="326"/>
      <c r="F31" s="326"/>
      <c r="G31" s="326"/>
      <c r="H31" s="326"/>
      <c r="I31" s="326"/>
      <c r="J31" s="326"/>
      <c r="L31" s="72"/>
      <c r="M31" s="358"/>
      <c r="N31" s="358"/>
      <c r="O31" s="358"/>
      <c r="P31" s="358"/>
      <c r="Q31" s="358"/>
      <c r="R31" s="358"/>
      <c r="S31" s="358"/>
      <c r="T31" s="358"/>
      <c r="U31" s="358"/>
    </row>
    <row r="32" spans="1:21" s="161" customFormat="1" ht="55.5" customHeight="1">
      <c r="A32" s="72"/>
      <c r="B32" s="173" t="s">
        <v>28</v>
      </c>
      <c r="C32" s="326" t="s">
        <v>139</v>
      </c>
      <c r="D32" s="326"/>
      <c r="E32" s="326"/>
      <c r="F32" s="326"/>
      <c r="G32" s="326"/>
      <c r="H32" s="326"/>
      <c r="I32" s="326"/>
      <c r="J32" s="326"/>
      <c r="L32" s="72"/>
      <c r="M32" s="358"/>
      <c r="N32" s="358"/>
      <c r="O32" s="358"/>
      <c r="P32" s="358"/>
      <c r="Q32" s="358"/>
      <c r="R32" s="358"/>
      <c r="S32" s="358"/>
      <c r="T32" s="358"/>
      <c r="U32" s="358"/>
    </row>
    <row r="33" spans="1:21" s="161" customFormat="1" ht="15.4" customHeight="1">
      <c r="A33" s="72"/>
      <c r="B33" s="173" t="s">
        <v>31</v>
      </c>
      <c r="C33" s="326" t="s">
        <v>140</v>
      </c>
      <c r="D33" s="326"/>
      <c r="E33" s="326"/>
      <c r="F33" s="326"/>
      <c r="G33" s="326"/>
      <c r="H33" s="326"/>
      <c r="I33" s="326"/>
      <c r="J33" s="326"/>
      <c r="L33" s="72"/>
      <c r="M33" s="358"/>
      <c r="N33" s="358"/>
      <c r="O33" s="358"/>
      <c r="P33" s="358"/>
      <c r="Q33" s="358"/>
      <c r="R33" s="358"/>
      <c r="S33" s="358"/>
      <c r="T33" s="358"/>
      <c r="U33" s="358"/>
    </row>
    <row r="34" spans="1:21" s="161" customFormat="1" ht="15.4" customHeight="1">
      <c r="A34" s="72"/>
      <c r="B34" s="173" t="s">
        <v>32</v>
      </c>
      <c r="C34" s="326" t="s">
        <v>141</v>
      </c>
      <c r="D34" s="326"/>
      <c r="E34" s="326"/>
      <c r="F34" s="326"/>
      <c r="G34" s="326"/>
      <c r="H34" s="326"/>
      <c r="I34" s="326"/>
      <c r="J34" s="326"/>
      <c r="L34" s="72"/>
      <c r="M34" s="358"/>
      <c r="N34" s="358"/>
      <c r="O34" s="358"/>
      <c r="P34" s="358"/>
      <c r="Q34" s="358"/>
      <c r="R34" s="358"/>
      <c r="S34" s="358"/>
      <c r="T34" s="358"/>
      <c r="U34" s="358"/>
    </row>
    <row r="35" spans="1:21" s="161" customFormat="1">
      <c r="A35" s="72"/>
      <c r="B35" s="72"/>
      <c r="C35" s="72"/>
      <c r="D35" s="72"/>
      <c r="E35" s="72"/>
      <c r="F35" s="72"/>
      <c r="G35" s="72"/>
      <c r="H35" s="72"/>
      <c r="I35" s="72"/>
      <c r="J35" s="72"/>
      <c r="L35" s="72"/>
      <c r="M35" s="358"/>
      <c r="N35" s="358"/>
      <c r="O35" s="358"/>
      <c r="P35" s="358"/>
      <c r="Q35" s="358"/>
      <c r="R35" s="358"/>
      <c r="S35" s="358"/>
      <c r="T35" s="358"/>
      <c r="U35" s="358"/>
    </row>
    <row r="36" spans="1:21" s="161" customFormat="1">
      <c r="A36" s="72"/>
      <c r="B36" s="72"/>
      <c r="C36" s="72"/>
      <c r="D36" s="72"/>
      <c r="E36" s="72"/>
      <c r="F36" s="72"/>
      <c r="G36" s="72"/>
      <c r="H36" s="72"/>
      <c r="I36" s="72"/>
      <c r="J36" s="72"/>
      <c r="M36" s="358"/>
      <c r="N36" s="358"/>
      <c r="O36" s="358"/>
      <c r="P36" s="358"/>
      <c r="Q36" s="358"/>
      <c r="R36" s="358"/>
      <c r="S36" s="358"/>
      <c r="T36" s="358"/>
      <c r="U36" s="358"/>
    </row>
    <row r="37" spans="1:21" s="161" customFormat="1" ht="15" customHeight="1">
      <c r="A37" s="72"/>
      <c r="B37" s="328" t="s">
        <v>46</v>
      </c>
      <c r="C37" s="328"/>
      <c r="D37" s="328"/>
      <c r="E37" s="328"/>
      <c r="F37" s="328"/>
      <c r="G37" s="328"/>
      <c r="H37" s="328"/>
      <c r="I37" s="328"/>
      <c r="J37" s="328"/>
      <c r="M37" s="358"/>
      <c r="N37" s="358"/>
      <c r="O37" s="358"/>
      <c r="P37" s="358"/>
      <c r="Q37" s="358"/>
      <c r="R37" s="358"/>
      <c r="S37" s="358"/>
      <c r="T37" s="358"/>
      <c r="U37" s="358"/>
    </row>
    <row r="38" spans="1:21" s="161" customFormat="1" ht="15.6">
      <c r="A38" s="72"/>
      <c r="B38" s="88" t="s">
        <v>121</v>
      </c>
      <c r="C38" s="88" t="s">
        <v>122</v>
      </c>
      <c r="D38" s="89"/>
      <c r="E38" s="89"/>
      <c r="F38" s="89"/>
      <c r="G38" s="89"/>
      <c r="H38" s="89"/>
      <c r="I38" s="89"/>
      <c r="J38" s="89"/>
      <c r="M38" s="358"/>
      <c r="N38" s="358"/>
      <c r="O38" s="358"/>
      <c r="P38" s="358"/>
      <c r="Q38" s="358"/>
      <c r="R38" s="358"/>
      <c r="S38" s="358"/>
      <c r="T38" s="358"/>
      <c r="U38" s="358"/>
    </row>
    <row r="39" spans="1:21" s="161" customFormat="1" ht="36.950000000000003" customHeight="1">
      <c r="A39" s="72"/>
      <c r="B39" s="87" t="s">
        <v>47</v>
      </c>
      <c r="C39" s="326" t="s">
        <v>142</v>
      </c>
      <c r="D39" s="326"/>
      <c r="E39" s="326"/>
      <c r="F39" s="326"/>
      <c r="G39" s="326"/>
      <c r="H39" s="326"/>
      <c r="I39" s="326"/>
      <c r="J39" s="326"/>
      <c r="M39" s="358"/>
      <c r="N39" s="358"/>
      <c r="O39" s="358"/>
      <c r="P39" s="358"/>
      <c r="Q39" s="358"/>
      <c r="R39" s="358"/>
      <c r="S39" s="358"/>
      <c r="T39" s="358"/>
      <c r="U39" s="358"/>
    </row>
    <row r="40" spans="1:21" s="161" customFormat="1" ht="70.5" customHeight="1">
      <c r="A40" s="72"/>
      <c r="B40" s="87" t="s">
        <v>32</v>
      </c>
      <c r="C40" s="326" t="s">
        <v>143</v>
      </c>
      <c r="D40" s="326"/>
      <c r="E40" s="326"/>
      <c r="F40" s="326"/>
      <c r="G40" s="326"/>
      <c r="H40" s="326"/>
      <c r="I40" s="326"/>
      <c r="J40" s="326"/>
      <c r="M40" s="358"/>
      <c r="N40" s="358"/>
      <c r="O40" s="358"/>
      <c r="P40" s="358"/>
      <c r="Q40" s="358"/>
      <c r="R40" s="358"/>
      <c r="S40" s="358"/>
      <c r="T40" s="358"/>
      <c r="U40" s="358"/>
    </row>
    <row r="41" spans="1:21" s="161" customFormat="1" ht="40.35" customHeight="1">
      <c r="A41" s="72"/>
      <c r="B41" s="87" t="s">
        <v>48</v>
      </c>
      <c r="C41" s="326" t="s">
        <v>144</v>
      </c>
      <c r="D41" s="326"/>
      <c r="E41" s="326"/>
      <c r="F41" s="326"/>
      <c r="G41" s="326"/>
      <c r="H41" s="326"/>
      <c r="I41" s="326"/>
      <c r="J41" s="326"/>
      <c r="M41" s="358"/>
      <c r="N41" s="358"/>
      <c r="O41" s="358"/>
      <c r="P41" s="358"/>
      <c r="Q41" s="358"/>
      <c r="R41" s="358"/>
      <c r="S41" s="358"/>
      <c r="T41" s="358"/>
      <c r="U41" s="358"/>
    </row>
    <row r="42" spans="1:21" s="161" customFormat="1" ht="56.85" customHeight="1">
      <c r="A42" s="72"/>
      <c r="B42" s="87" t="s">
        <v>145</v>
      </c>
      <c r="C42" s="326" t="s">
        <v>146</v>
      </c>
      <c r="D42" s="326"/>
      <c r="E42" s="326"/>
      <c r="F42" s="326"/>
      <c r="G42" s="326"/>
      <c r="H42" s="326"/>
      <c r="I42" s="326"/>
      <c r="J42" s="326"/>
      <c r="M42" s="358"/>
      <c r="N42" s="358"/>
      <c r="O42" s="358"/>
      <c r="P42" s="358"/>
      <c r="Q42" s="358"/>
      <c r="R42" s="358"/>
      <c r="S42" s="358"/>
      <c r="T42" s="358"/>
      <c r="U42" s="358"/>
    </row>
    <row r="43" spans="1:21" s="161" customFormat="1" ht="16.899999999999999" customHeight="1">
      <c r="A43" s="72"/>
      <c r="B43" s="72"/>
      <c r="C43" s="72"/>
      <c r="D43" s="72"/>
      <c r="E43" s="72"/>
      <c r="F43" s="72"/>
      <c r="G43" s="72"/>
      <c r="H43" s="72"/>
      <c r="I43" s="72"/>
      <c r="J43" s="72"/>
      <c r="M43" s="358"/>
      <c r="N43" s="358"/>
      <c r="O43" s="358"/>
      <c r="P43" s="358"/>
      <c r="Q43" s="358"/>
      <c r="R43" s="358"/>
      <c r="S43" s="358"/>
      <c r="T43" s="358"/>
      <c r="U43" s="358"/>
    </row>
    <row r="44" spans="1:21" s="161" customFormat="1" ht="24.75" customHeight="1">
      <c r="A44" s="72"/>
      <c r="B44" s="283" t="s">
        <v>147</v>
      </c>
      <c r="C44" s="283"/>
      <c r="D44" s="283"/>
      <c r="E44" s="283"/>
      <c r="F44" s="283"/>
      <c r="G44" s="283"/>
      <c r="H44" s="283"/>
      <c r="I44" s="283"/>
      <c r="J44" s="283"/>
      <c r="M44" s="358"/>
      <c r="N44" s="358"/>
      <c r="O44" s="358"/>
      <c r="P44" s="358"/>
      <c r="Q44" s="358"/>
      <c r="R44" s="358"/>
      <c r="S44" s="358"/>
      <c r="T44" s="358"/>
      <c r="U44" s="358"/>
    </row>
    <row r="45" spans="1:21" s="161" customFormat="1" ht="42.95" customHeight="1">
      <c r="A45" s="72"/>
      <c r="B45" s="333" t="s">
        <v>148</v>
      </c>
      <c r="C45" s="333"/>
      <c r="D45" s="333"/>
      <c r="E45" s="333"/>
      <c r="F45" s="333"/>
      <c r="G45" s="333"/>
      <c r="H45" s="333"/>
      <c r="I45" s="333"/>
      <c r="J45" s="333"/>
      <c r="M45" s="358"/>
      <c r="N45" s="358"/>
      <c r="O45" s="358"/>
      <c r="P45" s="358"/>
      <c r="Q45" s="358"/>
      <c r="R45" s="358"/>
      <c r="S45" s="358"/>
      <c r="T45" s="358"/>
      <c r="U45" s="358"/>
    </row>
    <row r="46" spans="1:21" s="161" customFormat="1" ht="24.4" customHeight="1">
      <c r="A46" s="72"/>
      <c r="B46" s="328" t="s">
        <v>149</v>
      </c>
      <c r="C46" s="328"/>
      <c r="D46" s="328"/>
      <c r="E46" s="328"/>
      <c r="F46" s="328"/>
      <c r="G46" s="328"/>
      <c r="H46" s="328"/>
      <c r="I46" s="328"/>
      <c r="J46" s="328"/>
      <c r="M46" s="358"/>
      <c r="N46" s="358"/>
      <c r="O46" s="358"/>
      <c r="P46" s="358"/>
      <c r="Q46" s="358"/>
      <c r="R46" s="358"/>
      <c r="S46" s="358"/>
      <c r="T46" s="358"/>
      <c r="U46" s="358"/>
    </row>
    <row r="47" spans="1:21" s="161" customFormat="1" ht="20.45" customHeight="1">
      <c r="A47" s="72"/>
      <c r="B47" s="88" t="s">
        <v>121</v>
      </c>
      <c r="C47" s="88" t="s">
        <v>122</v>
      </c>
      <c r="D47" s="89"/>
      <c r="E47" s="89"/>
      <c r="F47" s="89"/>
      <c r="G47" s="89"/>
      <c r="H47" s="89"/>
      <c r="I47" s="89"/>
      <c r="J47" s="89"/>
      <c r="M47" s="358"/>
      <c r="N47" s="358"/>
      <c r="O47" s="358"/>
      <c r="P47" s="358"/>
      <c r="Q47" s="358"/>
      <c r="R47" s="358"/>
      <c r="S47" s="358"/>
      <c r="T47" s="358"/>
      <c r="U47" s="358"/>
    </row>
    <row r="48" spans="1:21" s="161" customFormat="1" ht="61.5" customHeight="1">
      <c r="A48" s="72"/>
      <c r="B48" s="87" t="s">
        <v>55</v>
      </c>
      <c r="C48" s="326" t="s">
        <v>150</v>
      </c>
      <c r="D48" s="326"/>
      <c r="E48" s="326"/>
      <c r="F48" s="326"/>
      <c r="G48" s="326"/>
      <c r="H48" s="326"/>
      <c r="I48" s="326"/>
      <c r="J48" s="326"/>
      <c r="M48" s="358"/>
      <c r="N48" s="358"/>
      <c r="O48" s="358"/>
      <c r="P48" s="358"/>
      <c r="Q48" s="358"/>
      <c r="R48" s="358"/>
      <c r="S48" s="358"/>
      <c r="T48" s="358"/>
      <c r="U48" s="358"/>
    </row>
    <row r="49" spans="1:21" s="161" customFormat="1" ht="63" customHeight="1">
      <c r="A49" s="72"/>
      <c r="B49" s="87" t="s">
        <v>57</v>
      </c>
      <c r="C49" s="326" t="s">
        <v>151</v>
      </c>
      <c r="D49" s="326"/>
      <c r="E49" s="326"/>
      <c r="F49" s="326"/>
      <c r="G49" s="326"/>
      <c r="H49" s="326"/>
      <c r="I49" s="326"/>
      <c r="J49" s="326"/>
      <c r="M49" s="358"/>
      <c r="N49" s="358"/>
      <c r="O49" s="358"/>
      <c r="P49" s="358"/>
      <c r="Q49" s="358"/>
      <c r="R49" s="358"/>
      <c r="S49" s="358"/>
      <c r="T49" s="358"/>
      <c r="U49" s="358"/>
    </row>
    <row r="50" spans="1:21" s="161" customFormat="1" ht="31.5" customHeight="1">
      <c r="A50" s="72"/>
      <c r="B50" s="164" t="s">
        <v>152</v>
      </c>
      <c r="C50" s="90"/>
      <c r="D50" s="90"/>
      <c r="E50" s="90"/>
      <c r="F50" s="90"/>
      <c r="G50" s="90"/>
      <c r="H50" s="90"/>
      <c r="I50" s="90"/>
      <c r="J50" s="90"/>
      <c r="M50" s="358"/>
      <c r="N50" s="358"/>
      <c r="O50" s="358"/>
      <c r="P50" s="358"/>
      <c r="Q50" s="358"/>
      <c r="R50" s="358"/>
      <c r="S50" s="358"/>
      <c r="T50" s="358"/>
      <c r="U50" s="358"/>
    </row>
    <row r="51" spans="1:21" s="161" customFormat="1" ht="93.75" customHeight="1">
      <c r="A51" s="72"/>
      <c r="B51" s="332" t="s">
        <v>153</v>
      </c>
      <c r="C51" s="332"/>
      <c r="D51" s="332"/>
      <c r="E51" s="332"/>
      <c r="F51" s="332"/>
      <c r="G51" s="332"/>
      <c r="H51" s="332"/>
      <c r="I51" s="332"/>
      <c r="J51" s="332"/>
      <c r="M51" s="358"/>
      <c r="N51" s="358"/>
      <c r="O51" s="358"/>
      <c r="P51" s="358"/>
      <c r="Q51" s="358"/>
      <c r="R51" s="358"/>
      <c r="S51" s="358"/>
      <c r="T51" s="358"/>
      <c r="U51" s="358"/>
    </row>
    <row r="52" spans="1:21" s="161" customFormat="1" ht="14.45">
      <c r="A52" s="72"/>
      <c r="B52" s="332" t="s">
        <v>154</v>
      </c>
      <c r="C52" s="332"/>
      <c r="D52" s="332"/>
      <c r="E52" s="332"/>
      <c r="F52" s="332"/>
      <c r="G52" s="332"/>
      <c r="H52" s="332"/>
      <c r="I52" s="332"/>
      <c r="J52" s="332"/>
      <c r="M52" s="358"/>
      <c r="N52" s="358"/>
      <c r="O52" s="358"/>
      <c r="P52" s="358"/>
      <c r="Q52" s="358"/>
      <c r="R52" s="358"/>
      <c r="S52" s="358"/>
      <c r="T52" s="358"/>
      <c r="U52" s="358"/>
    </row>
    <row r="53" spans="1:21" s="161" customFormat="1">
      <c r="A53" s="72"/>
      <c r="B53" s="72"/>
      <c r="C53" s="72"/>
      <c r="D53" s="72"/>
      <c r="E53" s="72"/>
      <c r="F53" s="72"/>
      <c r="G53" s="72"/>
      <c r="H53" s="72"/>
      <c r="I53" s="72"/>
      <c r="J53" s="72"/>
      <c r="M53" s="358"/>
      <c r="N53" s="358"/>
      <c r="O53" s="358"/>
      <c r="P53" s="358"/>
      <c r="Q53" s="358"/>
      <c r="R53" s="358"/>
      <c r="S53" s="358"/>
      <c r="T53" s="358"/>
      <c r="U53" s="358"/>
    </row>
    <row r="54" spans="1:21" s="161" customFormat="1" ht="15" customHeight="1">
      <c r="A54" s="72"/>
      <c r="B54" s="328" t="s">
        <v>60</v>
      </c>
      <c r="C54" s="328"/>
      <c r="D54" s="328"/>
      <c r="E54" s="328"/>
      <c r="F54" s="328"/>
      <c r="G54" s="328"/>
      <c r="H54" s="328"/>
      <c r="I54" s="328"/>
      <c r="J54" s="328"/>
      <c r="M54" s="358"/>
      <c r="N54" s="358"/>
      <c r="O54" s="358"/>
      <c r="P54" s="358"/>
      <c r="Q54" s="358"/>
      <c r="R54" s="358"/>
      <c r="S54" s="358"/>
      <c r="T54" s="358"/>
      <c r="U54" s="358"/>
    </row>
    <row r="55" spans="1:21" s="161" customFormat="1" ht="39" customHeight="1">
      <c r="A55" s="72"/>
      <c r="B55" s="327" t="s">
        <v>155</v>
      </c>
      <c r="C55" s="327"/>
      <c r="D55" s="327"/>
      <c r="E55" s="327"/>
      <c r="F55" s="327"/>
      <c r="G55" s="327"/>
      <c r="H55" s="327"/>
      <c r="I55" s="327"/>
      <c r="J55" s="327"/>
      <c r="M55" s="358"/>
      <c r="N55" s="358"/>
      <c r="O55" s="358"/>
      <c r="P55" s="358"/>
      <c r="Q55" s="358"/>
      <c r="R55" s="358"/>
      <c r="S55" s="358"/>
      <c r="T55" s="358"/>
      <c r="U55" s="358"/>
    </row>
    <row r="56" spans="1:21" s="161" customFormat="1" ht="15.6">
      <c r="A56" s="72"/>
      <c r="B56" s="88" t="s">
        <v>121</v>
      </c>
      <c r="C56" s="88" t="s">
        <v>122</v>
      </c>
      <c r="D56" s="89"/>
      <c r="E56" s="89"/>
      <c r="F56" s="89"/>
      <c r="G56" s="89"/>
      <c r="H56" s="89"/>
      <c r="I56" s="89"/>
      <c r="J56" s="89"/>
      <c r="M56" s="358"/>
      <c r="N56" s="358"/>
      <c r="O56" s="358"/>
      <c r="P56" s="358"/>
      <c r="Q56" s="358"/>
      <c r="R56" s="358"/>
      <c r="S56" s="358"/>
      <c r="T56" s="358"/>
      <c r="U56" s="358"/>
    </row>
    <row r="57" spans="1:21" s="161" customFormat="1" ht="31.5" customHeight="1">
      <c r="A57" s="72"/>
      <c r="B57" s="173" t="s">
        <v>156</v>
      </c>
      <c r="C57" s="326" t="s">
        <v>157</v>
      </c>
      <c r="D57" s="326"/>
      <c r="E57" s="326"/>
      <c r="F57" s="326"/>
      <c r="G57" s="326"/>
      <c r="H57" s="326"/>
      <c r="I57" s="326"/>
      <c r="J57" s="326"/>
      <c r="M57" s="358"/>
      <c r="N57" s="358"/>
      <c r="O57" s="358"/>
      <c r="P57" s="358"/>
      <c r="Q57" s="358"/>
      <c r="R57" s="358"/>
      <c r="S57" s="358"/>
      <c r="T57" s="358"/>
      <c r="U57" s="358"/>
    </row>
    <row r="58" spans="1:21" s="161" customFormat="1" ht="48.75" customHeight="1">
      <c r="A58" s="72"/>
      <c r="B58" s="173" t="s">
        <v>158</v>
      </c>
      <c r="C58" s="326" t="s">
        <v>159</v>
      </c>
      <c r="D58" s="326"/>
      <c r="E58" s="326"/>
      <c r="F58" s="326"/>
      <c r="G58" s="326"/>
      <c r="H58" s="326"/>
      <c r="I58" s="326"/>
      <c r="J58" s="326"/>
      <c r="M58" s="358"/>
      <c r="N58" s="358"/>
      <c r="O58" s="358"/>
      <c r="P58" s="358"/>
      <c r="Q58" s="358"/>
      <c r="R58" s="358"/>
      <c r="S58" s="358"/>
      <c r="T58" s="358"/>
      <c r="U58" s="358"/>
    </row>
    <row r="59" spans="1:21" s="161" customFormat="1" ht="45.4" customHeight="1">
      <c r="A59" s="72"/>
      <c r="B59" s="173" t="s">
        <v>73</v>
      </c>
      <c r="C59" s="326" t="s">
        <v>160</v>
      </c>
      <c r="D59" s="326"/>
      <c r="E59" s="326"/>
      <c r="F59" s="326"/>
      <c r="G59" s="326"/>
      <c r="H59" s="326"/>
      <c r="I59" s="326"/>
      <c r="J59" s="326"/>
      <c r="M59" s="358"/>
      <c r="N59" s="358"/>
      <c r="O59" s="358"/>
      <c r="P59" s="358"/>
      <c r="Q59" s="358"/>
      <c r="R59" s="358"/>
      <c r="S59" s="358"/>
      <c r="T59" s="358"/>
      <c r="U59" s="358"/>
    </row>
    <row r="60" spans="1:21" s="161" customFormat="1" ht="16.899999999999999" customHeight="1">
      <c r="A60" s="72"/>
      <c r="B60" s="176"/>
      <c r="C60" s="90"/>
      <c r="D60" s="90"/>
      <c r="E60" s="90"/>
      <c r="F60" s="90"/>
      <c r="G60" s="90"/>
      <c r="H60" s="90"/>
      <c r="I60" s="90"/>
      <c r="J60" s="90"/>
      <c r="M60" s="358"/>
      <c r="N60" s="358"/>
      <c r="O60" s="358"/>
      <c r="P60" s="358"/>
      <c r="Q60" s="358"/>
      <c r="R60" s="358"/>
      <c r="S60" s="358"/>
      <c r="T60" s="358"/>
      <c r="U60" s="358"/>
    </row>
    <row r="61" spans="1:21" s="161" customFormat="1" ht="24.95" customHeight="1">
      <c r="A61" s="72"/>
      <c r="B61" s="283" t="s">
        <v>75</v>
      </c>
      <c r="C61" s="283"/>
      <c r="D61" s="283"/>
      <c r="E61" s="283"/>
      <c r="F61" s="283"/>
      <c r="G61" s="283"/>
      <c r="H61" s="283"/>
      <c r="I61" s="283"/>
      <c r="J61" s="283"/>
      <c r="M61" s="358"/>
      <c r="N61" s="358"/>
      <c r="O61" s="358"/>
      <c r="P61" s="358"/>
      <c r="Q61" s="358"/>
      <c r="R61" s="358"/>
      <c r="S61" s="358"/>
      <c r="T61" s="358"/>
      <c r="U61" s="358"/>
    </row>
    <row r="62" spans="1:21" s="161" customFormat="1" ht="45" customHeight="1">
      <c r="A62" s="72"/>
      <c r="B62" s="329" t="s">
        <v>161</v>
      </c>
      <c r="C62" s="329"/>
      <c r="D62" s="329"/>
      <c r="E62" s="329"/>
      <c r="F62" s="329"/>
      <c r="G62" s="329"/>
      <c r="H62" s="329"/>
      <c r="I62" s="329"/>
      <c r="J62" s="329"/>
      <c r="M62" s="358"/>
      <c r="N62" s="358"/>
      <c r="O62" s="358"/>
      <c r="P62" s="358"/>
      <c r="Q62" s="358"/>
      <c r="R62" s="358"/>
      <c r="S62" s="358"/>
      <c r="T62" s="358"/>
      <c r="U62" s="358"/>
    </row>
    <row r="63" spans="1:21" s="161" customFormat="1" ht="15.6">
      <c r="A63" s="72"/>
      <c r="B63" s="88" t="s">
        <v>121</v>
      </c>
      <c r="C63" s="88" t="s">
        <v>122</v>
      </c>
      <c r="D63" s="89"/>
      <c r="E63" s="89"/>
      <c r="F63" s="89"/>
      <c r="G63" s="89"/>
      <c r="H63" s="89"/>
      <c r="I63" s="89"/>
      <c r="J63" s="89"/>
      <c r="M63" s="358"/>
      <c r="N63" s="358"/>
      <c r="O63" s="358"/>
      <c r="P63" s="358"/>
      <c r="Q63" s="358"/>
      <c r="R63" s="358"/>
      <c r="S63" s="358"/>
      <c r="T63" s="358"/>
      <c r="U63" s="358"/>
    </row>
    <row r="64" spans="1:21" s="161" customFormat="1" ht="97.35" customHeight="1">
      <c r="A64" s="72"/>
      <c r="B64" s="87" t="s">
        <v>78</v>
      </c>
      <c r="C64" s="326" t="s">
        <v>162</v>
      </c>
      <c r="D64" s="326"/>
      <c r="E64" s="326"/>
      <c r="F64" s="326"/>
      <c r="G64" s="326"/>
      <c r="H64" s="326"/>
      <c r="I64" s="326"/>
      <c r="J64" s="326"/>
      <c r="M64" s="358"/>
      <c r="N64" s="358"/>
      <c r="O64" s="358"/>
      <c r="P64" s="358"/>
      <c r="Q64" s="358"/>
      <c r="R64" s="358"/>
      <c r="S64" s="358"/>
      <c r="T64" s="358"/>
      <c r="U64" s="358"/>
    </row>
    <row r="65" spans="1:21" s="161" customFormat="1" ht="82.5" customHeight="1">
      <c r="A65" s="72"/>
      <c r="B65" s="87" t="s">
        <v>79</v>
      </c>
      <c r="C65" s="326" t="s">
        <v>163</v>
      </c>
      <c r="D65" s="326"/>
      <c r="E65" s="326"/>
      <c r="F65" s="326"/>
      <c r="G65" s="326"/>
      <c r="H65" s="326"/>
      <c r="I65" s="326"/>
      <c r="J65" s="326"/>
      <c r="M65" s="358"/>
      <c r="N65" s="358"/>
      <c r="O65" s="358"/>
      <c r="P65" s="358"/>
      <c r="Q65" s="358"/>
      <c r="R65" s="358"/>
      <c r="S65" s="358"/>
      <c r="T65" s="358"/>
      <c r="U65" s="358"/>
    </row>
    <row r="66" spans="1:21" s="161" customFormat="1" ht="27.4" customHeight="1">
      <c r="A66" s="72"/>
      <c r="B66" s="72"/>
      <c r="C66" s="72"/>
      <c r="D66" s="72"/>
      <c r="E66" s="72"/>
      <c r="F66" s="72"/>
      <c r="G66" s="72"/>
      <c r="H66" s="72"/>
      <c r="I66" s="72"/>
      <c r="J66" s="72"/>
      <c r="M66" s="358"/>
      <c r="N66" s="358"/>
      <c r="O66" s="358"/>
      <c r="P66" s="358"/>
      <c r="Q66" s="358"/>
      <c r="R66" s="358"/>
      <c r="S66" s="358"/>
      <c r="T66" s="358"/>
      <c r="U66" s="358"/>
    </row>
    <row r="67" spans="1:21" s="161" customFormat="1" ht="27" customHeight="1">
      <c r="A67" s="72"/>
      <c r="B67" s="283" t="s">
        <v>164</v>
      </c>
      <c r="C67" s="283"/>
      <c r="D67" s="283"/>
      <c r="E67" s="283"/>
      <c r="F67" s="283"/>
      <c r="G67" s="283"/>
      <c r="H67" s="283"/>
      <c r="I67" s="283"/>
      <c r="J67" s="283"/>
      <c r="M67" s="358"/>
      <c r="N67" s="358"/>
      <c r="O67" s="358"/>
      <c r="P67" s="358"/>
      <c r="Q67" s="358"/>
      <c r="R67" s="358"/>
      <c r="S67" s="358"/>
      <c r="T67" s="358"/>
      <c r="U67" s="358"/>
    </row>
    <row r="68" spans="1:21" s="161" customFormat="1" ht="50.45" customHeight="1">
      <c r="A68" s="72"/>
      <c r="B68" s="329" t="s">
        <v>165</v>
      </c>
      <c r="C68" s="329"/>
      <c r="D68" s="329"/>
      <c r="E68" s="329"/>
      <c r="F68" s="329"/>
      <c r="G68" s="329"/>
      <c r="H68" s="329"/>
      <c r="I68" s="329"/>
      <c r="J68" s="329"/>
      <c r="M68" s="358"/>
      <c r="N68" s="358"/>
      <c r="O68" s="358"/>
      <c r="P68" s="358"/>
      <c r="Q68" s="358"/>
      <c r="R68" s="358"/>
      <c r="S68" s="358"/>
      <c r="T68" s="358"/>
      <c r="U68" s="358"/>
    </row>
    <row r="69" spans="1:21" s="161" customFormat="1" ht="15.6">
      <c r="A69" s="72"/>
      <c r="B69" s="88" t="s">
        <v>121</v>
      </c>
      <c r="C69" s="88" t="s">
        <v>122</v>
      </c>
      <c r="D69" s="89"/>
      <c r="E69" s="89"/>
      <c r="F69" s="89"/>
      <c r="G69" s="89"/>
      <c r="H69" s="89"/>
      <c r="I69" s="89"/>
      <c r="J69" s="89"/>
      <c r="M69" s="358"/>
      <c r="N69" s="358"/>
      <c r="O69" s="358"/>
      <c r="P69" s="358"/>
      <c r="Q69" s="358"/>
      <c r="R69" s="358"/>
      <c r="S69" s="358"/>
      <c r="T69" s="358"/>
      <c r="U69" s="358"/>
    </row>
    <row r="70" spans="1:21" s="161" customFormat="1" ht="37.9" customHeight="1">
      <c r="A70" s="72"/>
      <c r="B70" s="166" t="s">
        <v>166</v>
      </c>
      <c r="C70" s="330" t="s">
        <v>167</v>
      </c>
      <c r="D70" s="330"/>
      <c r="E70" s="330"/>
      <c r="F70" s="330"/>
      <c r="G70" s="330"/>
      <c r="H70" s="330"/>
      <c r="I70" s="330"/>
      <c r="J70" s="330"/>
      <c r="M70" s="358"/>
      <c r="N70" s="358"/>
      <c r="O70" s="358"/>
      <c r="P70" s="358"/>
      <c r="Q70" s="358"/>
      <c r="R70" s="358"/>
      <c r="S70" s="358"/>
      <c r="T70" s="358"/>
      <c r="U70" s="358"/>
    </row>
    <row r="71" spans="1:21" s="161" customFormat="1" ht="37.9" customHeight="1">
      <c r="A71" s="72"/>
      <c r="B71" s="165" t="s">
        <v>87</v>
      </c>
      <c r="C71" s="331" t="s">
        <v>168</v>
      </c>
      <c r="D71" s="331"/>
      <c r="E71" s="331"/>
      <c r="F71" s="331"/>
      <c r="G71" s="331"/>
      <c r="H71" s="331"/>
      <c r="I71" s="331"/>
      <c r="J71" s="331"/>
      <c r="M71" s="358"/>
      <c r="N71" s="358"/>
      <c r="O71" s="358"/>
      <c r="P71" s="358"/>
      <c r="Q71" s="358"/>
      <c r="R71" s="358"/>
      <c r="S71" s="358"/>
      <c r="T71" s="358"/>
      <c r="U71" s="358"/>
    </row>
    <row r="72" spans="1:21" s="161" customFormat="1" ht="54.95" customHeight="1">
      <c r="A72" s="72"/>
      <c r="B72" s="173" t="s">
        <v>88</v>
      </c>
      <c r="C72" s="326" t="s">
        <v>169</v>
      </c>
      <c r="D72" s="326"/>
      <c r="E72" s="326"/>
      <c r="F72" s="326"/>
      <c r="G72" s="326"/>
      <c r="H72" s="326"/>
      <c r="I72" s="326"/>
      <c r="J72" s="326"/>
      <c r="M72" s="358"/>
      <c r="N72" s="358"/>
      <c r="O72" s="358"/>
      <c r="P72" s="358"/>
      <c r="Q72" s="358"/>
      <c r="R72" s="358"/>
      <c r="S72" s="358"/>
      <c r="T72" s="358"/>
      <c r="U72" s="358"/>
    </row>
    <row r="73" spans="1:21" s="161" customFormat="1" ht="54.95" customHeight="1">
      <c r="A73" s="72"/>
      <c r="B73" s="173" t="s">
        <v>89</v>
      </c>
      <c r="C73" s="326" t="s">
        <v>170</v>
      </c>
      <c r="D73" s="326"/>
      <c r="E73" s="326"/>
      <c r="F73" s="326"/>
      <c r="G73" s="326"/>
      <c r="H73" s="326"/>
      <c r="I73" s="326"/>
      <c r="J73" s="326"/>
      <c r="M73" s="358"/>
      <c r="N73" s="358"/>
      <c r="O73" s="358"/>
      <c r="P73" s="358"/>
      <c r="Q73" s="358"/>
      <c r="R73" s="358"/>
      <c r="S73" s="358"/>
      <c r="T73" s="358"/>
      <c r="U73" s="358"/>
    </row>
    <row r="74" spans="1:21" s="161" customFormat="1" ht="115.5" customHeight="1">
      <c r="A74" s="72"/>
      <c r="B74" s="165" t="s">
        <v>90</v>
      </c>
      <c r="C74" s="331" t="s">
        <v>171</v>
      </c>
      <c r="D74" s="331"/>
      <c r="E74" s="331"/>
      <c r="F74" s="331"/>
      <c r="G74" s="331"/>
      <c r="H74" s="331"/>
      <c r="I74" s="331"/>
      <c r="J74" s="331"/>
      <c r="M74" s="358"/>
      <c r="N74" s="358"/>
      <c r="O74" s="358"/>
      <c r="P74" s="358"/>
      <c r="Q74" s="358"/>
      <c r="R74" s="358"/>
      <c r="S74" s="358"/>
      <c r="T74" s="358"/>
      <c r="U74" s="358"/>
    </row>
    <row r="75" spans="1:21" s="161" customFormat="1" ht="73.5" customHeight="1">
      <c r="A75" s="72"/>
      <c r="B75" s="173" t="s">
        <v>91</v>
      </c>
      <c r="C75" s="326" t="s">
        <v>172</v>
      </c>
      <c r="D75" s="326"/>
      <c r="E75" s="326"/>
      <c r="F75" s="326"/>
      <c r="G75" s="326"/>
      <c r="H75" s="326"/>
      <c r="I75" s="326"/>
      <c r="J75" s="326"/>
      <c r="M75" s="358"/>
      <c r="N75" s="358"/>
      <c r="O75" s="358"/>
      <c r="P75" s="358"/>
      <c r="Q75" s="358"/>
      <c r="R75" s="358"/>
      <c r="S75" s="358"/>
      <c r="T75" s="358"/>
      <c r="U75" s="358"/>
    </row>
    <row r="76" spans="1:21" s="161" customFormat="1" ht="47.45" customHeight="1">
      <c r="A76" s="72"/>
      <c r="B76" s="173" t="s">
        <v>173</v>
      </c>
      <c r="C76" s="326" t="s">
        <v>174</v>
      </c>
      <c r="D76" s="326"/>
      <c r="E76" s="326"/>
      <c r="F76" s="326"/>
      <c r="G76" s="326"/>
      <c r="H76" s="326"/>
      <c r="I76" s="326"/>
      <c r="J76" s="326"/>
      <c r="K76" s="163"/>
      <c r="M76" s="358"/>
      <c r="N76" s="358"/>
      <c r="O76" s="358"/>
      <c r="P76" s="358"/>
      <c r="Q76" s="358"/>
      <c r="R76" s="358"/>
      <c r="S76" s="358"/>
      <c r="T76" s="358"/>
      <c r="U76" s="358"/>
    </row>
    <row r="77" spans="1:21" s="161" customFormat="1" ht="48" customHeight="1">
      <c r="A77" s="72"/>
      <c r="B77" s="173" t="s">
        <v>175</v>
      </c>
      <c r="C77" s="326" t="s">
        <v>176</v>
      </c>
      <c r="D77" s="326"/>
      <c r="E77" s="326"/>
      <c r="F77" s="326"/>
      <c r="G77" s="326"/>
      <c r="H77" s="326"/>
      <c r="I77" s="326"/>
      <c r="J77" s="326"/>
      <c r="K77" s="163"/>
      <c r="M77" s="358"/>
      <c r="N77" s="358"/>
      <c r="O77" s="358"/>
      <c r="P77" s="358"/>
      <c r="Q77" s="358"/>
      <c r="R77" s="358"/>
      <c r="S77" s="358"/>
      <c r="T77" s="358"/>
      <c r="U77" s="358"/>
    </row>
    <row r="78" spans="1:21" s="161" customFormat="1" ht="65.25" customHeight="1">
      <c r="A78" s="72"/>
      <c r="B78" s="173" t="s">
        <v>177</v>
      </c>
      <c r="C78" s="326" t="s">
        <v>178</v>
      </c>
      <c r="D78" s="326"/>
      <c r="E78" s="326"/>
      <c r="F78" s="326"/>
      <c r="G78" s="326"/>
      <c r="H78" s="326"/>
      <c r="I78" s="326"/>
      <c r="J78" s="326"/>
      <c r="K78" s="163"/>
      <c r="M78" s="358"/>
      <c r="N78" s="358"/>
      <c r="O78" s="358"/>
      <c r="P78" s="358"/>
      <c r="Q78" s="358"/>
      <c r="R78" s="358"/>
      <c r="S78" s="358"/>
      <c r="T78" s="358"/>
      <c r="U78" s="358"/>
    </row>
    <row r="79" spans="1:21" s="161" customFormat="1" ht="27.4" customHeight="1">
      <c r="A79" s="72"/>
      <c r="B79" s="72"/>
      <c r="C79" s="72"/>
      <c r="D79" s="72"/>
      <c r="E79" s="72"/>
      <c r="F79" s="72"/>
      <c r="G79" s="72"/>
      <c r="H79" s="72"/>
      <c r="I79" s="72"/>
      <c r="J79" s="72"/>
      <c r="M79" s="358"/>
      <c r="N79" s="358"/>
      <c r="O79" s="358"/>
      <c r="P79" s="358"/>
      <c r="Q79" s="358"/>
      <c r="R79" s="358"/>
      <c r="S79" s="358"/>
      <c r="T79" s="358"/>
      <c r="U79" s="358"/>
    </row>
    <row r="80" spans="1:21" s="161" customFormat="1" ht="27" customHeight="1">
      <c r="A80" s="72"/>
      <c r="B80" s="283" t="s">
        <v>190</v>
      </c>
      <c r="C80" s="283"/>
      <c r="D80" s="283"/>
      <c r="E80" s="283"/>
      <c r="F80" s="283"/>
      <c r="G80" s="283"/>
      <c r="H80" s="283"/>
      <c r="I80" s="283"/>
      <c r="J80" s="283"/>
      <c r="M80" s="358"/>
      <c r="N80" s="358"/>
      <c r="O80" s="358"/>
      <c r="P80" s="358"/>
      <c r="Q80" s="358"/>
      <c r="R80" s="358"/>
      <c r="S80" s="358"/>
      <c r="T80" s="358"/>
      <c r="U80" s="358"/>
    </row>
    <row r="81" spans="1:11" s="237" customFormat="1" ht="21" customHeight="1">
      <c r="A81" s="236"/>
      <c r="B81" s="341" t="s">
        <v>191</v>
      </c>
      <c r="C81" s="342"/>
      <c r="D81" s="342"/>
      <c r="E81" s="342"/>
      <c r="F81" s="342"/>
      <c r="G81" s="342"/>
      <c r="H81" s="342"/>
      <c r="I81" s="342"/>
      <c r="J81" s="342"/>
      <c r="K81" s="236"/>
    </row>
    <row r="82" spans="1:11" s="237" customFormat="1" ht="141.6" customHeight="1">
      <c r="A82" s="236"/>
      <c r="B82" s="343" t="s">
        <v>180</v>
      </c>
      <c r="C82" s="343"/>
      <c r="D82" s="343"/>
      <c r="E82" s="343"/>
      <c r="F82" s="343"/>
      <c r="G82" s="343"/>
      <c r="H82" s="343"/>
      <c r="I82" s="343"/>
      <c r="J82" s="343"/>
      <c r="K82" s="236"/>
    </row>
    <row r="83" spans="1:11" s="237" customFormat="1" ht="53.45" customHeight="1">
      <c r="A83" s="236"/>
      <c r="B83" s="344" t="s">
        <v>192</v>
      </c>
      <c r="C83" s="344"/>
      <c r="D83" s="344"/>
      <c r="E83" s="344"/>
      <c r="F83" s="344"/>
      <c r="G83" s="344"/>
      <c r="H83" s="344"/>
      <c r="I83" s="344"/>
      <c r="J83" s="344"/>
      <c r="K83" s="236"/>
    </row>
    <row r="84" spans="1:11" s="237" customFormat="1" ht="88.9" customHeight="1">
      <c r="A84" s="236"/>
      <c r="B84" s="353" t="s">
        <v>193</v>
      </c>
      <c r="C84" s="353"/>
      <c r="D84" s="353"/>
      <c r="E84" s="353"/>
      <c r="F84" s="353"/>
      <c r="G84" s="353"/>
      <c r="H84" s="353"/>
      <c r="I84" s="353"/>
      <c r="J84" s="353"/>
      <c r="K84" s="236"/>
    </row>
    <row r="85" spans="1:11" s="237" customFormat="1" ht="57.95" customHeight="1">
      <c r="A85" s="236"/>
      <c r="B85" s="344" t="s">
        <v>194</v>
      </c>
      <c r="C85" s="344"/>
      <c r="D85" s="344"/>
      <c r="E85" s="344"/>
      <c r="F85" s="344"/>
      <c r="G85" s="344"/>
      <c r="H85" s="344"/>
      <c r="I85" s="344"/>
      <c r="J85" s="344"/>
      <c r="K85" s="236"/>
    </row>
    <row r="86" spans="1:11" s="237" customFormat="1" ht="24" customHeight="1">
      <c r="A86" s="236"/>
      <c r="B86" s="353" t="s">
        <v>195</v>
      </c>
      <c r="C86" s="353"/>
      <c r="D86" s="353"/>
      <c r="E86" s="353"/>
      <c r="F86" s="353"/>
      <c r="G86" s="353"/>
      <c r="H86" s="353"/>
      <c r="I86" s="353"/>
      <c r="J86" s="353"/>
      <c r="K86" s="236"/>
    </row>
    <row r="87" spans="1:11" s="237" customFormat="1" ht="70.5" customHeight="1">
      <c r="A87" s="236"/>
      <c r="B87" s="343" t="s">
        <v>196</v>
      </c>
      <c r="C87" s="343"/>
      <c r="D87" s="343"/>
      <c r="E87" s="343"/>
      <c r="F87" s="343"/>
      <c r="G87" s="343"/>
      <c r="H87" s="343"/>
      <c r="I87" s="343"/>
      <c r="J87" s="343"/>
      <c r="K87" s="236"/>
    </row>
    <row r="88" spans="1:11" s="237" customFormat="1" ht="97.5" customHeight="1">
      <c r="A88" s="236"/>
      <c r="B88" s="351" t="s">
        <v>197</v>
      </c>
      <c r="C88" s="352"/>
      <c r="D88" s="352"/>
      <c r="E88" s="352"/>
      <c r="F88" s="352"/>
      <c r="G88" s="352"/>
      <c r="H88" s="352"/>
      <c r="I88" s="352"/>
      <c r="J88" s="352"/>
      <c r="K88" s="236"/>
    </row>
    <row r="89" spans="1:11" s="237" customFormat="1" ht="14.45">
      <c r="A89" s="236"/>
      <c r="B89" s="325" t="s">
        <v>198</v>
      </c>
      <c r="C89" s="325"/>
      <c r="D89" s="325"/>
      <c r="E89" s="325"/>
      <c r="F89" s="325"/>
      <c r="G89" s="325"/>
      <c r="H89" s="325"/>
      <c r="I89" s="325"/>
      <c r="J89" s="325"/>
      <c r="K89" s="236"/>
    </row>
    <row r="90" spans="1:11" s="237" customFormat="1" ht="18.399999999999999" customHeight="1">
      <c r="A90" s="236"/>
      <c r="B90" s="325" t="s">
        <v>185</v>
      </c>
      <c r="C90" s="325"/>
      <c r="D90" s="325"/>
      <c r="E90" s="325"/>
      <c r="F90" s="325"/>
      <c r="G90" s="325"/>
      <c r="H90" s="325"/>
      <c r="I90" s="325"/>
      <c r="J90" s="325"/>
      <c r="K90" s="236"/>
    </row>
    <row r="91" spans="1:11" s="237" customFormat="1" ht="62.45" customHeight="1" thickBot="1">
      <c r="A91" s="236"/>
      <c r="B91" s="347" t="s">
        <v>186</v>
      </c>
      <c r="C91" s="348"/>
      <c r="D91" s="238" t="s">
        <v>96</v>
      </c>
      <c r="E91" s="238" t="s">
        <v>187</v>
      </c>
      <c r="F91" s="238" t="s">
        <v>98</v>
      </c>
      <c r="G91" s="238" t="s">
        <v>99</v>
      </c>
      <c r="H91" s="238" t="s">
        <v>100</v>
      </c>
      <c r="I91" s="239" t="s">
        <v>101</v>
      </c>
      <c r="K91" s="236"/>
    </row>
    <row r="92" spans="1:11" s="237" customFormat="1" ht="49.5" customHeight="1">
      <c r="A92" s="236"/>
      <c r="B92" s="349" t="s">
        <v>188</v>
      </c>
      <c r="C92" s="350"/>
      <c r="D92" s="240">
        <v>0.4</v>
      </c>
      <c r="E92" s="240">
        <v>0.5</v>
      </c>
      <c r="F92" s="240">
        <v>0.6</v>
      </c>
      <c r="G92" s="240">
        <v>0.7</v>
      </c>
      <c r="H92" s="240">
        <v>0.8</v>
      </c>
      <c r="I92" s="241">
        <v>1</v>
      </c>
      <c r="K92" s="236"/>
    </row>
    <row r="93" spans="1:11" s="237" customFormat="1" ht="14.45">
      <c r="A93" s="236"/>
      <c r="B93" s="242"/>
      <c r="C93" s="242"/>
      <c r="D93" s="243"/>
      <c r="E93" s="243"/>
      <c r="F93" s="243"/>
      <c r="G93" s="243"/>
      <c r="H93" s="243"/>
      <c r="I93" s="243"/>
      <c r="J93" s="26"/>
      <c r="K93" s="236"/>
    </row>
    <row r="94" spans="1:11" s="237" customFormat="1" ht="31.35" customHeight="1">
      <c r="A94" s="236"/>
      <c r="B94" s="345" t="s">
        <v>199</v>
      </c>
      <c r="C94" s="346"/>
      <c r="D94" s="346"/>
      <c r="E94" s="346"/>
      <c r="F94" s="346"/>
      <c r="G94" s="346"/>
      <c r="H94" s="346"/>
      <c r="I94" s="346"/>
      <c r="J94" s="346"/>
      <c r="K94" s="236"/>
    </row>
    <row r="95" spans="1:11"/>
  </sheetData>
  <sheetProtection algorithmName="SHA-512" hashValue="tuREV9dnBXYiygEvVLBRme7qoxvyu5P4YKoWEmmYZjQU+yfJdtU9FW8B2V56EoN5jdJ+LgA5hJJrkyUzmh5X/w==" saltValue="dW1L8K9lKxVyh2BeMvZPBA==" spinCount="100000" sheet="1" objects="1" scenarios="1"/>
  <mergeCells count="77">
    <mergeCell ref="B91:C91"/>
    <mergeCell ref="B92:C92"/>
    <mergeCell ref="B94:J94"/>
    <mergeCell ref="B86:J86"/>
    <mergeCell ref="B87:J87"/>
    <mergeCell ref="B88:J88"/>
    <mergeCell ref="B89:J89"/>
    <mergeCell ref="B90:J90"/>
    <mergeCell ref="B81:J81"/>
    <mergeCell ref="B82:J82"/>
    <mergeCell ref="B83:J83"/>
    <mergeCell ref="B84:J84"/>
    <mergeCell ref="B85:J85"/>
    <mergeCell ref="T10:T80"/>
    <mergeCell ref="U10:U80"/>
    <mergeCell ref="B6:I6"/>
    <mergeCell ref="B7:J8"/>
    <mergeCell ref="B10:J10"/>
    <mergeCell ref="M10:M80"/>
    <mergeCell ref="N10:N80"/>
    <mergeCell ref="O10:O80"/>
    <mergeCell ref="B11:J11"/>
    <mergeCell ref="C13:J13"/>
    <mergeCell ref="C14:J14"/>
    <mergeCell ref="C15:J15"/>
    <mergeCell ref="B80:J80"/>
    <mergeCell ref="B24:J24"/>
    <mergeCell ref="P10:P80"/>
    <mergeCell ref="Q10:Q80"/>
    <mergeCell ref="R10:R80"/>
    <mergeCell ref="S10:S80"/>
    <mergeCell ref="B17:J17"/>
    <mergeCell ref="B18:J18"/>
    <mergeCell ref="C20:J20"/>
    <mergeCell ref="C21:J21"/>
    <mergeCell ref="C22:J22"/>
    <mergeCell ref="C40:J40"/>
    <mergeCell ref="C26:J26"/>
    <mergeCell ref="C27:J27"/>
    <mergeCell ref="C28:J28"/>
    <mergeCell ref="C29:J29"/>
    <mergeCell ref="C30:J30"/>
    <mergeCell ref="C31:J31"/>
    <mergeCell ref="C32:J32"/>
    <mergeCell ref="C33:J33"/>
    <mergeCell ref="C34:J34"/>
    <mergeCell ref="B37:J37"/>
    <mergeCell ref="C39:J39"/>
    <mergeCell ref="C57:J57"/>
    <mergeCell ref="C41:J41"/>
    <mergeCell ref="C42:J42"/>
    <mergeCell ref="B44:J44"/>
    <mergeCell ref="B45:J45"/>
    <mergeCell ref="B46:J46"/>
    <mergeCell ref="C48:J48"/>
    <mergeCell ref="C49:J49"/>
    <mergeCell ref="B51:J51"/>
    <mergeCell ref="B52:J52"/>
    <mergeCell ref="B54:J54"/>
    <mergeCell ref="B55:J55"/>
    <mergeCell ref="C73:J73"/>
    <mergeCell ref="C58:J58"/>
    <mergeCell ref="C59:J59"/>
    <mergeCell ref="B61:J61"/>
    <mergeCell ref="B62:J62"/>
    <mergeCell ref="C64:J64"/>
    <mergeCell ref="C65:J65"/>
    <mergeCell ref="B67:J67"/>
    <mergeCell ref="B68:J68"/>
    <mergeCell ref="C70:J70"/>
    <mergeCell ref="C71:J71"/>
    <mergeCell ref="C72:J72"/>
    <mergeCell ref="C74:J74"/>
    <mergeCell ref="C75:J75"/>
    <mergeCell ref="C76:J76"/>
    <mergeCell ref="C77:J77"/>
    <mergeCell ref="C78:J7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AA10239"/>
  <sheetViews>
    <sheetView topLeftCell="A13" workbookViewId="0">
      <selection activeCell="G17" sqref="G17"/>
    </sheetView>
  </sheetViews>
  <sheetFormatPr defaultRowHeight="14.45"/>
  <cols>
    <col min="1" max="1" width="20.140625" style="70" customWidth="1"/>
    <col min="2" max="2" width="25.140625" customWidth="1"/>
    <col min="3" max="3" width="25.140625" style="69" customWidth="1"/>
    <col min="27" max="27" width="22.7109375" bestFit="1" customWidth="1"/>
  </cols>
  <sheetData>
    <row r="1" spans="11:27">
      <c r="K1" s="42"/>
      <c r="L1" s="43" t="s">
        <v>200</v>
      </c>
      <c r="M1" s="44"/>
      <c r="N1" s="45" t="s">
        <v>201</v>
      </c>
      <c r="O1" s="46" t="s">
        <v>202</v>
      </c>
      <c r="P1" s="47" t="s">
        <v>203</v>
      </c>
      <c r="Q1" s="46" t="s">
        <v>204</v>
      </c>
      <c r="R1" s="46" t="s">
        <v>205</v>
      </c>
      <c r="S1" s="46" t="s">
        <v>206</v>
      </c>
      <c r="T1" s="46" t="s">
        <v>207</v>
      </c>
      <c r="U1" s="47" t="s">
        <v>208</v>
      </c>
      <c r="V1" s="42"/>
      <c r="W1" s="37"/>
      <c r="X1" s="37"/>
      <c r="Y1" s="37"/>
      <c r="Z1" s="37"/>
      <c r="AA1" s="37"/>
    </row>
    <row r="2" spans="11:27">
      <c r="K2" s="48" t="s">
        <v>209</v>
      </c>
      <c r="L2" s="48" t="s">
        <v>210</v>
      </c>
      <c r="M2" s="49" t="s">
        <v>211</v>
      </c>
      <c r="N2" s="48" t="s">
        <v>212</v>
      </c>
      <c r="O2" s="50" t="s">
        <v>212</v>
      </c>
      <c r="P2" s="51" t="s">
        <v>212</v>
      </c>
      <c r="Q2" s="50" t="s">
        <v>213</v>
      </c>
      <c r="R2" s="50" t="s">
        <v>213</v>
      </c>
      <c r="S2" s="50" t="s">
        <v>213</v>
      </c>
      <c r="T2" s="50" t="s">
        <v>213</v>
      </c>
      <c r="U2" s="51" t="s">
        <v>213</v>
      </c>
      <c r="V2" s="52" t="s">
        <v>209</v>
      </c>
      <c r="W2" s="37"/>
      <c r="X2" s="37"/>
      <c r="Y2" s="53" t="s">
        <v>210</v>
      </c>
      <c r="Z2" s="53" t="s">
        <v>211</v>
      </c>
      <c r="AA2" s="54" t="s">
        <v>214</v>
      </c>
    </row>
    <row r="3" spans="11:27">
      <c r="K3" s="55" t="s">
        <v>215</v>
      </c>
      <c r="L3" s="56">
        <v>400</v>
      </c>
      <c r="M3" s="57">
        <v>700</v>
      </c>
      <c r="N3" s="58">
        <v>5270.2133697292074</v>
      </c>
      <c r="O3" s="58">
        <v>5270.2133697292074</v>
      </c>
      <c r="P3" s="59">
        <v>5270.2133697292074</v>
      </c>
      <c r="Q3" s="58">
        <v>400</v>
      </c>
      <c r="R3" s="58">
        <v>1250</v>
      </c>
      <c r="S3" s="58">
        <v>850</v>
      </c>
      <c r="T3" s="58">
        <v>0</v>
      </c>
      <c r="U3" s="59">
        <v>0</v>
      </c>
      <c r="V3" s="55" t="s">
        <v>216</v>
      </c>
      <c r="W3" s="60">
        <v>1</v>
      </c>
      <c r="X3" s="37"/>
      <c r="Y3" s="61">
        <v>0</v>
      </c>
      <c r="Z3" s="61">
        <v>0.2</v>
      </c>
      <c r="AA3" s="54" t="s">
        <v>217</v>
      </c>
    </row>
    <row r="4" spans="11:27">
      <c r="K4" s="55" t="s">
        <v>218</v>
      </c>
      <c r="L4" s="56">
        <v>701</v>
      </c>
      <c r="M4" s="62">
        <v>750</v>
      </c>
      <c r="N4" s="58">
        <v>5270.2133697292074</v>
      </c>
      <c r="O4" s="58">
        <v>5270.2133697292074</v>
      </c>
      <c r="P4" s="59">
        <v>5270.2133697292074</v>
      </c>
      <c r="Q4" s="58">
        <v>400</v>
      </c>
      <c r="R4" s="58">
        <v>1250</v>
      </c>
      <c r="S4" s="58">
        <v>850</v>
      </c>
      <c r="T4" s="58">
        <v>0</v>
      </c>
      <c r="U4" s="59">
        <v>0</v>
      </c>
      <c r="V4" s="55" t="s">
        <v>219</v>
      </c>
      <c r="W4" s="60">
        <v>2</v>
      </c>
      <c r="X4" s="37"/>
      <c r="Y4" s="61">
        <v>0.2</v>
      </c>
      <c r="Z4" s="61">
        <v>2.4</v>
      </c>
      <c r="AA4" s="54" t="s">
        <v>220</v>
      </c>
    </row>
    <row r="5" spans="11:27">
      <c r="K5" s="55" t="s">
        <v>221</v>
      </c>
      <c r="L5" s="56">
        <v>751</v>
      </c>
      <c r="M5" s="62">
        <v>775</v>
      </c>
      <c r="N5" s="58">
        <v>5096.2305683657987</v>
      </c>
      <c r="O5" s="58">
        <v>5270.2133697292074</v>
      </c>
      <c r="P5" s="59">
        <v>5270.2133697292074</v>
      </c>
      <c r="Q5" s="58">
        <v>400</v>
      </c>
      <c r="R5" s="58">
        <v>1250</v>
      </c>
      <c r="S5" s="58">
        <v>850</v>
      </c>
      <c r="T5" s="58">
        <v>0</v>
      </c>
      <c r="U5" s="59">
        <v>0</v>
      </c>
      <c r="V5" s="55" t="s">
        <v>222</v>
      </c>
      <c r="W5" s="60">
        <v>3</v>
      </c>
      <c r="X5" s="37"/>
      <c r="Y5" s="61">
        <v>2.4</v>
      </c>
      <c r="Z5" s="61">
        <v>5.92</v>
      </c>
      <c r="AA5" s="54" t="s">
        <v>223</v>
      </c>
    </row>
    <row r="6" spans="11:27">
      <c r="K6" s="55" t="s">
        <v>224</v>
      </c>
      <c r="L6" s="56">
        <v>776</v>
      </c>
      <c r="M6" s="62">
        <v>800</v>
      </c>
      <c r="N6" s="58">
        <v>4980.2420341235256</v>
      </c>
      <c r="O6" s="58">
        <v>5270.2133697292074</v>
      </c>
      <c r="P6" s="59">
        <v>5270.2133697292074</v>
      </c>
      <c r="Q6" s="58">
        <v>400</v>
      </c>
      <c r="R6" s="58">
        <v>1250</v>
      </c>
      <c r="S6" s="58">
        <v>850</v>
      </c>
      <c r="T6" s="58">
        <v>0</v>
      </c>
      <c r="U6" s="59">
        <v>0</v>
      </c>
      <c r="V6" s="55" t="s">
        <v>225</v>
      </c>
      <c r="W6" s="60">
        <v>4</v>
      </c>
      <c r="X6" s="37"/>
      <c r="Y6" s="61">
        <v>5.92</v>
      </c>
      <c r="Z6" s="61">
        <v>10.53</v>
      </c>
      <c r="AA6" s="54" t="s">
        <v>226</v>
      </c>
    </row>
    <row r="7" spans="11:27">
      <c r="K7" s="55" t="s">
        <v>227</v>
      </c>
      <c r="L7" s="56">
        <v>801</v>
      </c>
      <c r="M7" s="62">
        <v>825</v>
      </c>
      <c r="N7" s="58">
        <v>4864.2534998812534</v>
      </c>
      <c r="O7" s="58">
        <v>5270.2133697292074</v>
      </c>
      <c r="P7" s="59">
        <v>5270.2133697292074</v>
      </c>
      <c r="Q7" s="58">
        <v>400</v>
      </c>
      <c r="R7" s="58">
        <v>1250</v>
      </c>
      <c r="S7" s="58">
        <v>850</v>
      </c>
      <c r="T7" s="58">
        <v>0</v>
      </c>
      <c r="U7" s="59">
        <v>0</v>
      </c>
      <c r="V7" s="55" t="s">
        <v>228</v>
      </c>
      <c r="W7" s="60">
        <v>5</v>
      </c>
      <c r="X7" s="37"/>
      <c r="Y7" s="61">
        <v>10.53</v>
      </c>
      <c r="Z7" s="61">
        <v>20</v>
      </c>
      <c r="AA7" s="54" t="s">
        <v>229</v>
      </c>
    </row>
    <row r="8" spans="11:27">
      <c r="K8" s="55" t="s">
        <v>230</v>
      </c>
      <c r="L8" s="56">
        <v>826</v>
      </c>
      <c r="M8" s="62">
        <v>850</v>
      </c>
      <c r="N8" s="58">
        <v>4748.2649656389804</v>
      </c>
      <c r="O8" s="58">
        <v>5270.2133697292074</v>
      </c>
      <c r="P8" s="59">
        <v>5270.2133697292074</v>
      </c>
      <c r="Q8" s="58">
        <v>400</v>
      </c>
      <c r="R8" s="58">
        <v>1250</v>
      </c>
      <c r="S8" s="58">
        <v>850</v>
      </c>
      <c r="T8" s="58">
        <v>0</v>
      </c>
      <c r="U8" s="59">
        <v>0</v>
      </c>
      <c r="V8" s="55" t="s">
        <v>231</v>
      </c>
      <c r="W8" s="60">
        <v>6</v>
      </c>
      <c r="X8" s="37"/>
      <c r="Y8" s="37"/>
      <c r="Z8" s="37"/>
      <c r="AA8" s="37"/>
    </row>
    <row r="9" spans="11:27">
      <c r="K9" s="55" t="s">
        <v>232</v>
      </c>
      <c r="L9" s="56">
        <v>851</v>
      </c>
      <c r="M9" s="62">
        <v>875</v>
      </c>
      <c r="N9" s="58">
        <v>4632.2764313967073</v>
      </c>
      <c r="O9" s="58">
        <v>5270.2133697292074</v>
      </c>
      <c r="P9" s="59">
        <v>5270.2133697292074</v>
      </c>
      <c r="Q9" s="58">
        <v>400</v>
      </c>
      <c r="R9" s="58">
        <v>1250</v>
      </c>
      <c r="S9" s="58">
        <v>850</v>
      </c>
      <c r="T9" s="58">
        <v>0</v>
      </c>
      <c r="U9" s="59">
        <v>0</v>
      </c>
      <c r="V9" s="55" t="s">
        <v>233</v>
      </c>
      <c r="W9" s="60">
        <v>7</v>
      </c>
      <c r="X9" s="37"/>
      <c r="Y9" s="37"/>
      <c r="Z9" s="37"/>
      <c r="AA9" s="37"/>
    </row>
    <row r="10" spans="11:27">
      <c r="K10" s="55" t="s">
        <v>234</v>
      </c>
      <c r="L10" s="56">
        <v>876</v>
      </c>
      <c r="M10" s="62">
        <v>900</v>
      </c>
      <c r="N10" s="58">
        <v>4516.2878971544342</v>
      </c>
      <c r="O10" s="58">
        <v>5270.2133697292074</v>
      </c>
      <c r="P10" s="59">
        <v>5270.2133697292074</v>
      </c>
      <c r="Q10" s="58">
        <v>400</v>
      </c>
      <c r="R10" s="58">
        <v>1250</v>
      </c>
      <c r="S10" s="58">
        <v>850</v>
      </c>
      <c r="T10" s="58">
        <v>0</v>
      </c>
      <c r="U10" s="59">
        <v>0</v>
      </c>
      <c r="V10" s="55" t="s">
        <v>235</v>
      </c>
      <c r="W10" s="60">
        <v>8</v>
      </c>
      <c r="X10" s="37"/>
      <c r="Y10" s="37"/>
      <c r="Z10" s="37"/>
      <c r="AA10" s="37"/>
    </row>
    <row r="11" spans="11:27">
      <c r="K11" s="55" t="s">
        <v>236</v>
      </c>
      <c r="L11" s="56">
        <v>901</v>
      </c>
      <c r="M11" s="62">
        <v>925</v>
      </c>
      <c r="N11" s="58">
        <v>3915.4999558164595</v>
      </c>
      <c r="O11" s="58">
        <v>5270.2133697292074</v>
      </c>
      <c r="P11" s="59">
        <v>5270.2133697292074</v>
      </c>
      <c r="Q11" s="58">
        <v>400</v>
      </c>
      <c r="R11" s="58">
        <v>1250</v>
      </c>
      <c r="S11" s="58">
        <v>850</v>
      </c>
      <c r="T11" s="58">
        <v>0</v>
      </c>
      <c r="U11" s="59">
        <v>0</v>
      </c>
      <c r="V11" s="55" t="s">
        <v>237</v>
      </c>
      <c r="W11" s="60">
        <v>9</v>
      </c>
      <c r="X11" s="37"/>
      <c r="Y11" s="37"/>
      <c r="Z11" s="37"/>
      <c r="AA11" s="37"/>
    </row>
    <row r="12" spans="11:27">
      <c r="K12" s="55" t="s">
        <v>238</v>
      </c>
      <c r="L12" s="56">
        <v>926</v>
      </c>
      <c r="M12" s="62">
        <v>950</v>
      </c>
      <c r="N12" s="58">
        <v>3476.311816843719</v>
      </c>
      <c r="O12" s="58">
        <v>5270.2133697292074</v>
      </c>
      <c r="P12" s="59">
        <v>5270.2133697292074</v>
      </c>
      <c r="Q12" s="58">
        <v>400</v>
      </c>
      <c r="R12" s="58">
        <v>1250</v>
      </c>
      <c r="S12" s="58">
        <v>850</v>
      </c>
      <c r="T12" s="58">
        <v>0</v>
      </c>
      <c r="U12" s="59">
        <v>0</v>
      </c>
      <c r="V12" s="55" t="s">
        <v>239</v>
      </c>
      <c r="W12" s="60">
        <v>10</v>
      </c>
      <c r="X12" s="37"/>
      <c r="Y12" s="37"/>
      <c r="Z12" s="37"/>
      <c r="AA12" s="37"/>
    </row>
    <row r="13" spans="11:27">
      <c r="K13" s="55" t="s">
        <v>240</v>
      </c>
      <c r="L13" s="56">
        <v>951</v>
      </c>
      <c r="M13" s="62">
        <v>975</v>
      </c>
      <c r="N13" s="58">
        <v>3408.2158031937029</v>
      </c>
      <c r="O13" s="58">
        <v>5270.2133697292074</v>
      </c>
      <c r="P13" s="59">
        <v>5270.2133697292074</v>
      </c>
      <c r="Q13" s="58">
        <v>400</v>
      </c>
      <c r="R13" s="58">
        <v>1250</v>
      </c>
      <c r="S13" s="58">
        <v>850</v>
      </c>
      <c r="T13" s="58">
        <v>0</v>
      </c>
      <c r="U13" s="59">
        <v>0</v>
      </c>
      <c r="V13" s="55" t="s">
        <v>241</v>
      </c>
      <c r="W13" s="60">
        <v>11</v>
      </c>
      <c r="X13" s="37"/>
      <c r="Y13" s="37"/>
      <c r="Z13" s="37"/>
      <c r="AA13" s="37"/>
    </row>
    <row r="14" spans="11:27">
      <c r="K14" s="55" t="s">
        <v>242</v>
      </c>
      <c r="L14" s="56">
        <v>976</v>
      </c>
      <c r="M14" s="62">
        <v>1000</v>
      </c>
      <c r="N14" s="58">
        <v>3216.4224144361119</v>
      </c>
      <c r="O14" s="58">
        <v>5270.2133697292074</v>
      </c>
      <c r="P14" s="59">
        <v>5270.2133697292074</v>
      </c>
      <c r="Q14" s="58">
        <v>400</v>
      </c>
      <c r="R14" s="58">
        <v>1250</v>
      </c>
      <c r="S14" s="58">
        <v>850</v>
      </c>
      <c r="T14" s="58">
        <v>0</v>
      </c>
      <c r="U14" s="59">
        <v>0</v>
      </c>
      <c r="V14" s="55" t="s">
        <v>243</v>
      </c>
      <c r="W14" s="60">
        <v>12</v>
      </c>
      <c r="X14" s="37"/>
      <c r="Y14" s="37"/>
      <c r="Z14" s="37"/>
      <c r="AA14" s="37"/>
    </row>
    <row r="15" spans="11:27">
      <c r="K15" s="55" t="s">
        <v>244</v>
      </c>
      <c r="L15" s="56">
        <v>1001</v>
      </c>
      <c r="M15" s="62">
        <v>1025</v>
      </c>
      <c r="N15" s="58">
        <v>2853.8548520172581</v>
      </c>
      <c r="O15" s="58">
        <v>5270.2133697292074</v>
      </c>
      <c r="P15" s="59">
        <v>5270.2133697292074</v>
      </c>
      <c r="Q15" s="58">
        <v>400</v>
      </c>
      <c r="R15" s="58">
        <v>1250</v>
      </c>
      <c r="S15" s="58">
        <v>850</v>
      </c>
      <c r="T15" s="58">
        <v>0</v>
      </c>
      <c r="U15" s="59">
        <v>0</v>
      </c>
      <c r="V15" s="55" t="s">
        <v>245</v>
      </c>
      <c r="W15" s="60">
        <v>13</v>
      </c>
      <c r="X15" s="37"/>
      <c r="Y15" s="37"/>
      <c r="Z15" s="37"/>
      <c r="AA15" s="37"/>
    </row>
    <row r="16" spans="11:27">
      <c r="K16" s="55" t="s">
        <v>246</v>
      </c>
      <c r="L16" s="56">
        <v>1026</v>
      </c>
      <c r="M16" s="62">
        <v>1050</v>
      </c>
      <c r="N16" s="58">
        <v>2548.2120141521582</v>
      </c>
      <c r="O16" s="58">
        <v>5270.2133697292074</v>
      </c>
      <c r="P16" s="59">
        <v>5270.2133697292074</v>
      </c>
      <c r="Q16" s="58">
        <v>400</v>
      </c>
      <c r="R16" s="58">
        <v>1250</v>
      </c>
      <c r="S16" s="58">
        <v>850</v>
      </c>
      <c r="T16" s="58">
        <v>0</v>
      </c>
      <c r="U16" s="59">
        <v>0</v>
      </c>
      <c r="V16" s="55" t="s">
        <v>247</v>
      </c>
      <c r="W16" s="60">
        <v>14</v>
      </c>
      <c r="X16" s="37"/>
      <c r="Y16" s="37"/>
      <c r="Z16" s="37"/>
      <c r="AA16" s="37"/>
    </row>
    <row r="17" spans="1:27">
      <c r="K17" s="55" t="s">
        <v>248</v>
      </c>
      <c r="L17" s="56">
        <v>1051</v>
      </c>
      <c r="M17" s="62">
        <v>1075</v>
      </c>
      <c r="N17" s="58">
        <v>2301.0494967875948</v>
      </c>
      <c r="O17" s="58">
        <v>5270.2133697292074</v>
      </c>
      <c r="P17" s="59">
        <v>5270.2133697292074</v>
      </c>
      <c r="Q17" s="58">
        <v>400</v>
      </c>
      <c r="R17" s="58">
        <v>1250</v>
      </c>
      <c r="S17" s="58">
        <v>850</v>
      </c>
      <c r="T17" s="58">
        <v>0</v>
      </c>
      <c r="U17" s="59">
        <v>0</v>
      </c>
      <c r="V17" s="55" t="s">
        <v>249</v>
      </c>
      <c r="W17" s="60">
        <v>15</v>
      </c>
      <c r="X17" s="37"/>
      <c r="Y17" s="37"/>
      <c r="Z17" s="37"/>
      <c r="AA17" s="37"/>
    </row>
    <row r="18" spans="1:27">
      <c r="K18" s="55" t="s">
        <v>250</v>
      </c>
      <c r="L18" s="56">
        <v>1076</v>
      </c>
      <c r="M18" s="62">
        <v>1100</v>
      </c>
      <c r="N18" s="58">
        <v>2034.3935392561855</v>
      </c>
      <c r="O18" s="58">
        <v>5270.2133697292074</v>
      </c>
      <c r="P18" s="59">
        <v>5270.2133697292074</v>
      </c>
      <c r="Q18" s="58">
        <v>400</v>
      </c>
      <c r="R18" s="58">
        <v>1250</v>
      </c>
      <c r="S18" s="58">
        <v>850</v>
      </c>
      <c r="T18" s="58">
        <v>0</v>
      </c>
      <c r="U18" s="59">
        <v>0</v>
      </c>
      <c r="V18" s="55" t="s">
        <v>251</v>
      </c>
      <c r="W18" s="60">
        <v>16</v>
      </c>
      <c r="X18" s="37"/>
      <c r="Y18" s="37"/>
      <c r="Z18" s="37"/>
      <c r="AA18" s="37"/>
    </row>
    <row r="19" spans="1:27">
      <c r="K19" s="55" t="s">
        <v>252</v>
      </c>
      <c r="L19" s="56">
        <v>1101</v>
      </c>
      <c r="M19" s="62">
        <v>1150</v>
      </c>
      <c r="N19" s="58">
        <v>1805</v>
      </c>
      <c r="O19" s="58">
        <v>5270.2133697292074</v>
      </c>
      <c r="P19" s="59">
        <v>5270.2133697292074</v>
      </c>
      <c r="Q19" s="58">
        <v>400</v>
      </c>
      <c r="R19" s="58">
        <v>1250</v>
      </c>
      <c r="S19" s="58">
        <v>850</v>
      </c>
      <c r="T19" s="58">
        <v>0</v>
      </c>
      <c r="U19" s="59">
        <v>0</v>
      </c>
      <c r="V19" s="55" t="s">
        <v>253</v>
      </c>
      <c r="W19" s="60">
        <v>17</v>
      </c>
      <c r="X19" s="37"/>
      <c r="Y19" s="37"/>
      <c r="Z19" s="37"/>
      <c r="AA19" s="37"/>
    </row>
    <row r="20" spans="1:27">
      <c r="K20" s="64" t="s">
        <v>254</v>
      </c>
      <c r="L20" s="65">
        <v>1151</v>
      </c>
      <c r="M20" s="66">
        <v>1300</v>
      </c>
      <c r="N20" s="67">
        <v>1805</v>
      </c>
      <c r="O20" s="67">
        <v>5270.2133697292074</v>
      </c>
      <c r="P20" s="68">
        <v>5270.2133697292074</v>
      </c>
      <c r="Q20" s="67">
        <v>400</v>
      </c>
      <c r="R20" s="67">
        <v>1250</v>
      </c>
      <c r="S20" s="67">
        <v>850</v>
      </c>
      <c r="T20" s="67">
        <v>0</v>
      </c>
      <c r="U20" s="68">
        <v>0</v>
      </c>
      <c r="V20" s="64" t="s">
        <v>255</v>
      </c>
      <c r="W20" s="60">
        <v>18</v>
      </c>
      <c r="X20" s="63"/>
      <c r="Y20" s="63"/>
      <c r="Z20" s="63"/>
      <c r="AA20" s="63"/>
    </row>
    <row r="21" spans="1:27" ht="57.95">
      <c r="A21" s="269" t="s">
        <v>256</v>
      </c>
      <c r="B21" s="269" t="s">
        <v>15</v>
      </c>
      <c r="C21" s="269" t="s">
        <v>257</v>
      </c>
      <c r="D21" s="269" t="s">
        <v>258</v>
      </c>
      <c r="E21" s="269" t="s">
        <v>259</v>
      </c>
      <c r="F21" s="269" t="s">
        <v>260</v>
      </c>
      <c r="G21" s="269" t="s">
        <v>261</v>
      </c>
      <c r="H21" s="73"/>
    </row>
    <row r="22" spans="1:27">
      <c r="A22" s="270" t="s">
        <v>262</v>
      </c>
      <c r="B22" s="270" t="s">
        <v>263</v>
      </c>
      <c r="C22" s="270">
        <v>2848</v>
      </c>
      <c r="D22" s="270">
        <v>997.55600000000004</v>
      </c>
      <c r="E22" s="270">
        <v>12</v>
      </c>
      <c r="F22" s="270">
        <v>2.5</v>
      </c>
      <c r="G22" s="270" t="s">
        <v>223</v>
      </c>
    </row>
    <row r="23" spans="1:27">
      <c r="A23" s="270" t="s">
        <v>264</v>
      </c>
      <c r="B23" s="270" t="s">
        <v>263</v>
      </c>
      <c r="C23" s="270">
        <v>2850</v>
      </c>
      <c r="D23" s="270">
        <v>997.55600000000004</v>
      </c>
      <c r="E23" s="270">
        <v>12</v>
      </c>
      <c r="F23" s="270">
        <v>2.5</v>
      </c>
      <c r="G23" s="270" t="s">
        <v>223</v>
      </c>
    </row>
    <row r="24" spans="1:27">
      <c r="A24" s="270" t="s">
        <v>265</v>
      </c>
      <c r="B24" s="270" t="s">
        <v>266</v>
      </c>
      <c r="C24" s="270">
        <v>2176</v>
      </c>
      <c r="D24" s="270">
        <v>1061.434</v>
      </c>
      <c r="E24" s="270">
        <v>15</v>
      </c>
      <c r="F24" s="270">
        <v>0</v>
      </c>
      <c r="G24" s="270" t="s">
        <v>217</v>
      </c>
    </row>
    <row r="25" spans="1:27">
      <c r="A25" s="270" t="s">
        <v>267</v>
      </c>
      <c r="B25" s="270" t="s">
        <v>268</v>
      </c>
      <c r="C25" s="270">
        <v>2046</v>
      </c>
      <c r="D25" s="270">
        <v>1061.365</v>
      </c>
      <c r="E25" s="270">
        <v>15</v>
      </c>
      <c r="F25" s="270">
        <v>0</v>
      </c>
      <c r="G25" s="270" t="s">
        <v>217</v>
      </c>
    </row>
    <row r="26" spans="1:27">
      <c r="A26" s="270" t="s">
        <v>269</v>
      </c>
      <c r="B26" s="270" t="s">
        <v>270</v>
      </c>
      <c r="C26" s="270">
        <v>2795</v>
      </c>
      <c r="D26" s="270">
        <v>1001.571</v>
      </c>
      <c r="E26" s="270">
        <v>13</v>
      </c>
      <c r="F26" s="270">
        <v>1.7092537313432823</v>
      </c>
      <c r="G26" s="270" t="s">
        <v>220</v>
      </c>
    </row>
    <row r="27" spans="1:27">
      <c r="A27" s="270" t="s">
        <v>271</v>
      </c>
      <c r="B27" s="270" t="s">
        <v>272</v>
      </c>
      <c r="C27" s="270">
        <v>2583</v>
      </c>
      <c r="D27" s="270">
        <v>1087.9690000000001</v>
      </c>
      <c r="E27" s="270">
        <v>16</v>
      </c>
      <c r="F27" s="270">
        <v>3.66</v>
      </c>
      <c r="G27" s="270" t="s">
        <v>223</v>
      </c>
    </row>
    <row r="28" spans="1:27">
      <c r="A28" s="270" t="s">
        <v>273</v>
      </c>
      <c r="B28" s="270" t="s">
        <v>272</v>
      </c>
      <c r="C28" s="270">
        <v>2795</v>
      </c>
      <c r="D28" s="270">
        <v>1087.9690000000001</v>
      </c>
      <c r="E28" s="270">
        <v>16</v>
      </c>
      <c r="F28" s="270">
        <v>0.85</v>
      </c>
      <c r="G28" s="270" t="s">
        <v>220</v>
      </c>
    </row>
    <row r="29" spans="1:27">
      <c r="A29" s="270" t="s">
        <v>274</v>
      </c>
      <c r="B29" s="270" t="s">
        <v>275</v>
      </c>
      <c r="C29" s="270">
        <v>2325</v>
      </c>
      <c r="D29" s="270">
        <v>915.08199999999999</v>
      </c>
      <c r="E29" s="270">
        <v>9</v>
      </c>
      <c r="F29" s="270">
        <v>0.17</v>
      </c>
      <c r="G29" s="270" t="s">
        <v>217</v>
      </c>
    </row>
    <row r="30" spans="1:27">
      <c r="A30" s="270" t="s">
        <v>276</v>
      </c>
      <c r="B30" s="270" t="s">
        <v>277</v>
      </c>
      <c r="C30" s="270">
        <v>2336</v>
      </c>
      <c r="D30" s="270">
        <v>1001.523</v>
      </c>
      <c r="E30" s="270">
        <v>13</v>
      </c>
      <c r="F30" s="270">
        <v>1.63</v>
      </c>
      <c r="G30" s="270" t="s">
        <v>220</v>
      </c>
    </row>
    <row r="31" spans="1:27">
      <c r="A31" s="270" t="s">
        <v>278</v>
      </c>
      <c r="B31" s="270" t="s">
        <v>279</v>
      </c>
      <c r="C31" s="270">
        <v>2350</v>
      </c>
      <c r="D31" s="270">
        <v>1047</v>
      </c>
      <c r="E31" s="270">
        <v>14</v>
      </c>
      <c r="F31" s="270">
        <v>3.8563636363636364</v>
      </c>
      <c r="G31" s="270" t="s">
        <v>223</v>
      </c>
    </row>
    <row r="32" spans="1:27">
      <c r="A32" s="270" t="s">
        <v>280</v>
      </c>
      <c r="B32" s="270" t="s">
        <v>281</v>
      </c>
      <c r="C32" s="270">
        <v>2320</v>
      </c>
      <c r="D32" s="270">
        <v>1051.518</v>
      </c>
      <c r="E32" s="270">
        <v>15</v>
      </c>
      <c r="F32" s="270">
        <v>0.06</v>
      </c>
      <c r="G32" s="270" t="s">
        <v>217</v>
      </c>
    </row>
    <row r="33" spans="1:7">
      <c r="A33" s="270" t="s">
        <v>282</v>
      </c>
      <c r="B33" s="270" t="s">
        <v>283</v>
      </c>
      <c r="C33" s="270">
        <v>2326</v>
      </c>
      <c r="D33" s="270">
        <v>911.95799999999997</v>
      </c>
      <c r="E33" s="270">
        <v>9</v>
      </c>
      <c r="F33" s="270">
        <v>0.18</v>
      </c>
      <c r="G33" s="270" t="s">
        <v>217</v>
      </c>
    </row>
    <row r="34" spans="1:7">
      <c r="A34" s="270" t="s">
        <v>284</v>
      </c>
      <c r="B34" s="270" t="s">
        <v>285</v>
      </c>
      <c r="C34" s="270">
        <v>2325</v>
      </c>
      <c r="D34" s="270">
        <v>956.053</v>
      </c>
      <c r="E34" s="270">
        <v>11</v>
      </c>
      <c r="F34" s="270">
        <v>1.2191304347826086</v>
      </c>
      <c r="G34" s="270" t="s">
        <v>220</v>
      </c>
    </row>
    <row r="35" spans="1:7">
      <c r="A35" s="270" t="s">
        <v>286</v>
      </c>
      <c r="B35" s="270" t="s">
        <v>287</v>
      </c>
      <c r="C35" s="270">
        <v>2350</v>
      </c>
      <c r="D35" s="270">
        <v>1032.2</v>
      </c>
      <c r="E35" s="270">
        <v>14</v>
      </c>
      <c r="F35" s="270">
        <v>4.6500000000000004</v>
      </c>
      <c r="G35" s="270" t="s">
        <v>223</v>
      </c>
    </row>
    <row r="36" spans="1:7">
      <c r="A36" s="270" t="s">
        <v>288</v>
      </c>
      <c r="B36" s="270" t="s">
        <v>287</v>
      </c>
      <c r="C36" s="270">
        <v>2358</v>
      </c>
      <c r="D36" s="270">
        <v>1032.2</v>
      </c>
      <c r="E36" s="270">
        <v>14</v>
      </c>
      <c r="F36" s="270">
        <v>4.6500000000000004</v>
      </c>
      <c r="G36" s="270" t="s">
        <v>223</v>
      </c>
    </row>
    <row r="37" spans="1:7">
      <c r="A37" s="270" t="s">
        <v>289</v>
      </c>
      <c r="B37" s="270" t="s">
        <v>290</v>
      </c>
      <c r="C37" s="270">
        <v>2644</v>
      </c>
      <c r="D37" s="270">
        <v>0</v>
      </c>
      <c r="E37" s="270">
        <v>13</v>
      </c>
      <c r="F37" s="270">
        <v>3.51</v>
      </c>
      <c r="G37" s="270" t="s">
        <v>223</v>
      </c>
    </row>
    <row r="38" spans="1:7">
      <c r="A38" s="270" t="s">
        <v>291</v>
      </c>
      <c r="B38" s="270" t="s">
        <v>292</v>
      </c>
      <c r="C38" s="270">
        <v>2476</v>
      </c>
      <c r="D38" s="270">
        <v>928</v>
      </c>
      <c r="E38" s="270">
        <v>10</v>
      </c>
      <c r="F38" s="270">
        <v>2.72</v>
      </c>
      <c r="G38" s="270" t="s">
        <v>223</v>
      </c>
    </row>
    <row r="39" spans="1:7">
      <c r="A39" s="270" t="s">
        <v>293</v>
      </c>
      <c r="B39" s="270" t="s">
        <v>294</v>
      </c>
      <c r="C39" s="270">
        <v>2763</v>
      </c>
      <c r="D39" s="270">
        <v>1071.8615</v>
      </c>
      <c r="E39" s="270">
        <v>15</v>
      </c>
      <c r="F39" s="270">
        <v>0</v>
      </c>
      <c r="G39" s="270" t="s">
        <v>217</v>
      </c>
    </row>
    <row r="40" spans="1:7">
      <c r="A40" s="270" t="s">
        <v>295</v>
      </c>
      <c r="B40" s="270" t="s">
        <v>296</v>
      </c>
      <c r="C40" s="270">
        <v>2763</v>
      </c>
      <c r="D40" s="270">
        <v>1097.5630000000001</v>
      </c>
      <c r="E40" s="270">
        <v>16</v>
      </c>
      <c r="F40" s="270">
        <v>0</v>
      </c>
      <c r="G40" s="270" t="s">
        <v>217</v>
      </c>
    </row>
    <row r="41" spans="1:7">
      <c r="A41" s="270" t="s">
        <v>297</v>
      </c>
      <c r="B41" s="270" t="s">
        <v>298</v>
      </c>
      <c r="C41" s="270">
        <v>2629</v>
      </c>
      <c r="D41" s="270">
        <v>1023.529</v>
      </c>
      <c r="E41" s="270">
        <v>13</v>
      </c>
      <c r="F41" s="270">
        <v>2.74</v>
      </c>
      <c r="G41" s="270" t="s">
        <v>223</v>
      </c>
    </row>
    <row r="42" spans="1:7">
      <c r="A42" s="270" t="s">
        <v>299</v>
      </c>
      <c r="B42" s="270" t="s">
        <v>300</v>
      </c>
      <c r="C42" s="270">
        <v>2402</v>
      </c>
      <c r="D42" s="270">
        <v>969.16160000000002</v>
      </c>
      <c r="E42" s="270">
        <v>11</v>
      </c>
      <c r="F42" s="270">
        <v>4.84</v>
      </c>
      <c r="G42" s="270" t="s">
        <v>223</v>
      </c>
    </row>
    <row r="43" spans="1:7">
      <c r="A43" s="270" t="s">
        <v>301</v>
      </c>
      <c r="B43" s="270" t="s">
        <v>302</v>
      </c>
      <c r="C43" s="270">
        <v>2289</v>
      </c>
      <c r="D43" s="270">
        <v>1080.8620000000001</v>
      </c>
      <c r="E43" s="270">
        <v>16</v>
      </c>
      <c r="F43" s="270">
        <v>0</v>
      </c>
      <c r="G43" s="270" t="s">
        <v>217</v>
      </c>
    </row>
    <row r="44" spans="1:7">
      <c r="A44" s="270" t="s">
        <v>303</v>
      </c>
      <c r="B44" s="270" t="s">
        <v>304</v>
      </c>
      <c r="C44" s="270">
        <v>2289</v>
      </c>
      <c r="D44" s="270">
        <v>1033.759</v>
      </c>
      <c r="E44" s="270">
        <v>14</v>
      </c>
      <c r="F44" s="270">
        <v>0</v>
      </c>
      <c r="G44" s="270" t="s">
        <v>217</v>
      </c>
    </row>
    <row r="45" spans="1:7">
      <c r="A45" s="270" t="s">
        <v>305</v>
      </c>
      <c r="B45" s="270" t="s">
        <v>306</v>
      </c>
      <c r="C45" s="270">
        <v>2729</v>
      </c>
      <c r="D45" s="270">
        <v>970.86900000000003</v>
      </c>
      <c r="E45" s="270">
        <v>11</v>
      </c>
      <c r="F45" s="270">
        <v>1.96</v>
      </c>
      <c r="G45" s="270" t="s">
        <v>220</v>
      </c>
    </row>
    <row r="46" spans="1:7">
      <c r="A46" s="270" t="s">
        <v>307</v>
      </c>
      <c r="B46" s="270" t="s">
        <v>308</v>
      </c>
      <c r="C46" s="270">
        <v>2727</v>
      </c>
      <c r="D46" s="270">
        <v>1000.968</v>
      </c>
      <c r="E46" s="270">
        <v>12</v>
      </c>
      <c r="F46" s="270">
        <v>2.34</v>
      </c>
      <c r="G46" s="270" t="s">
        <v>220</v>
      </c>
    </row>
    <row r="47" spans="1:7">
      <c r="A47" s="270" t="s">
        <v>309</v>
      </c>
      <c r="B47" s="270" t="s">
        <v>310</v>
      </c>
      <c r="C47" s="270">
        <v>2474</v>
      </c>
      <c r="D47" s="270">
        <v>962</v>
      </c>
      <c r="E47" s="270">
        <v>11</v>
      </c>
      <c r="F47" s="270">
        <v>2.06</v>
      </c>
      <c r="G47" s="270" t="s">
        <v>220</v>
      </c>
    </row>
    <row r="48" spans="1:7">
      <c r="A48" s="270" t="s">
        <v>311</v>
      </c>
      <c r="B48" s="270" t="s">
        <v>312</v>
      </c>
      <c r="C48" s="270">
        <v>2753</v>
      </c>
      <c r="D48" s="270">
        <v>1027.5060000000001</v>
      </c>
      <c r="E48" s="270">
        <v>14</v>
      </c>
      <c r="F48" s="270">
        <v>7.0000000000000007E-2</v>
      </c>
      <c r="G48" s="270" t="s">
        <v>217</v>
      </c>
    </row>
    <row r="49" spans="1:7">
      <c r="A49" s="270" t="s">
        <v>313</v>
      </c>
      <c r="B49" s="270" t="s">
        <v>314</v>
      </c>
      <c r="C49" s="270">
        <v>2560</v>
      </c>
      <c r="D49" s="270">
        <v>603.89</v>
      </c>
      <c r="E49" s="270">
        <v>1</v>
      </c>
      <c r="F49" s="270">
        <v>0</v>
      </c>
      <c r="G49" s="270" t="s">
        <v>217</v>
      </c>
    </row>
    <row r="50" spans="1:7">
      <c r="A50" s="270" t="s">
        <v>315</v>
      </c>
      <c r="B50" s="270" t="s">
        <v>316</v>
      </c>
      <c r="C50" s="270">
        <v>2846</v>
      </c>
      <c r="D50" s="270">
        <v>950.75</v>
      </c>
      <c r="E50" s="270">
        <v>10</v>
      </c>
      <c r="F50" s="270">
        <v>2.54</v>
      </c>
      <c r="G50" s="270" t="s">
        <v>223</v>
      </c>
    </row>
    <row r="51" spans="1:7">
      <c r="A51" s="270" t="s">
        <v>317</v>
      </c>
      <c r="B51" s="270" t="s">
        <v>318</v>
      </c>
      <c r="C51" s="270">
        <v>2546</v>
      </c>
      <c r="D51" s="270">
        <v>900.45500000000004</v>
      </c>
      <c r="E51" s="270">
        <v>8</v>
      </c>
      <c r="F51" s="270">
        <v>3.56</v>
      </c>
      <c r="G51" s="270" t="s">
        <v>223</v>
      </c>
    </row>
    <row r="52" spans="1:7">
      <c r="A52" s="270" t="s">
        <v>319</v>
      </c>
      <c r="B52" s="270" t="s">
        <v>320</v>
      </c>
      <c r="C52" s="270">
        <v>2873</v>
      </c>
      <c r="D52" s="270">
        <v>1035.5070000000001</v>
      </c>
      <c r="E52" s="270">
        <v>14</v>
      </c>
      <c r="F52" s="270">
        <v>6.82</v>
      </c>
      <c r="G52" s="270" t="s">
        <v>226</v>
      </c>
    </row>
    <row r="53" spans="1:7">
      <c r="A53" s="270" t="s">
        <v>321</v>
      </c>
      <c r="B53" s="270" t="s">
        <v>322</v>
      </c>
      <c r="C53" s="270">
        <v>2369</v>
      </c>
      <c r="D53" s="270">
        <v>923.94371428571435</v>
      </c>
      <c r="E53" s="270">
        <v>9</v>
      </c>
      <c r="F53" s="270">
        <v>4.08</v>
      </c>
      <c r="G53" s="270" t="s">
        <v>223</v>
      </c>
    </row>
    <row r="54" spans="1:7">
      <c r="A54" s="270" t="s">
        <v>323</v>
      </c>
      <c r="B54" s="270" t="s">
        <v>324</v>
      </c>
      <c r="C54" s="270">
        <v>2527</v>
      </c>
      <c r="D54" s="270">
        <v>963.56299999999999</v>
      </c>
      <c r="E54" s="270">
        <v>11</v>
      </c>
      <c r="F54" s="270">
        <v>0.15</v>
      </c>
      <c r="G54" s="270" t="s">
        <v>217</v>
      </c>
    </row>
    <row r="55" spans="1:7">
      <c r="A55" s="270" t="s">
        <v>325</v>
      </c>
      <c r="B55" s="270" t="s">
        <v>326</v>
      </c>
      <c r="C55" s="270">
        <v>2527</v>
      </c>
      <c r="D55" s="270">
        <v>1026.8409999999999</v>
      </c>
      <c r="E55" s="270">
        <v>14</v>
      </c>
      <c r="F55" s="270">
        <v>0.15</v>
      </c>
      <c r="G55" s="270" t="s">
        <v>217</v>
      </c>
    </row>
    <row r="56" spans="1:7">
      <c r="A56" s="270" t="s">
        <v>327</v>
      </c>
      <c r="B56" s="270" t="s">
        <v>328</v>
      </c>
      <c r="C56" s="270">
        <v>2640</v>
      </c>
      <c r="D56" s="270">
        <v>1028.0635625</v>
      </c>
      <c r="E56" s="270">
        <v>14</v>
      </c>
      <c r="F56" s="270">
        <v>1.4728571428571426</v>
      </c>
      <c r="G56" s="270" t="s">
        <v>220</v>
      </c>
    </row>
    <row r="57" spans="1:7">
      <c r="A57" s="270" t="s">
        <v>329</v>
      </c>
      <c r="B57" s="270" t="s">
        <v>330</v>
      </c>
      <c r="C57" s="270">
        <v>2640</v>
      </c>
      <c r="D57" s="270">
        <v>1024.1279999999999</v>
      </c>
      <c r="E57" s="270">
        <v>13</v>
      </c>
      <c r="F57" s="270">
        <v>0.67</v>
      </c>
      <c r="G57" s="270" t="s">
        <v>220</v>
      </c>
    </row>
    <row r="58" spans="1:7">
      <c r="A58" s="270" t="s">
        <v>331</v>
      </c>
      <c r="B58" s="270" t="s">
        <v>332</v>
      </c>
      <c r="C58" s="270">
        <v>2440</v>
      </c>
      <c r="D58" s="270">
        <v>974.35699999999997</v>
      </c>
      <c r="E58" s="270">
        <v>11</v>
      </c>
      <c r="F58" s="270">
        <v>2.36</v>
      </c>
      <c r="G58" s="270" t="s">
        <v>220</v>
      </c>
    </row>
    <row r="59" spans="1:7">
      <c r="A59" s="270" t="s">
        <v>333</v>
      </c>
      <c r="B59" s="270" t="s">
        <v>334</v>
      </c>
      <c r="C59" s="270">
        <v>2870</v>
      </c>
      <c r="D59" s="270">
        <v>1001</v>
      </c>
      <c r="E59" s="270">
        <v>13</v>
      </c>
      <c r="F59" s="270">
        <v>3.56</v>
      </c>
      <c r="G59" s="270" t="s">
        <v>223</v>
      </c>
    </row>
    <row r="60" spans="1:7">
      <c r="A60" s="270" t="s">
        <v>335</v>
      </c>
      <c r="B60" s="270" t="s">
        <v>336</v>
      </c>
      <c r="C60" s="270">
        <v>2015</v>
      </c>
      <c r="D60" s="270">
        <v>1090.857</v>
      </c>
      <c r="E60" s="270">
        <v>16</v>
      </c>
      <c r="F60" s="270">
        <v>0</v>
      </c>
      <c r="G60" s="270" t="s">
        <v>217</v>
      </c>
    </row>
    <row r="61" spans="1:7">
      <c r="A61" s="270" t="s">
        <v>337</v>
      </c>
      <c r="B61" s="270" t="s">
        <v>338</v>
      </c>
      <c r="C61" s="270">
        <v>2234</v>
      </c>
      <c r="D61" s="270">
        <v>1111.462</v>
      </c>
      <c r="E61" s="270">
        <v>17</v>
      </c>
      <c r="F61" s="270">
        <v>1.5000000000000001E-2</v>
      </c>
      <c r="G61" s="270" t="s">
        <v>217</v>
      </c>
    </row>
    <row r="62" spans="1:7">
      <c r="A62" s="270" t="s">
        <v>339</v>
      </c>
      <c r="B62" s="270" t="s">
        <v>340</v>
      </c>
      <c r="C62" s="270">
        <v>2650</v>
      </c>
      <c r="D62" s="270">
        <v>1041.5604909090912</v>
      </c>
      <c r="E62" s="270">
        <v>14</v>
      </c>
      <c r="F62" s="270">
        <v>1.3</v>
      </c>
      <c r="G62" s="270" t="s">
        <v>220</v>
      </c>
    </row>
    <row r="63" spans="1:7">
      <c r="A63" s="270" t="s">
        <v>341</v>
      </c>
      <c r="B63" s="270" t="s">
        <v>342</v>
      </c>
      <c r="C63" s="270">
        <v>2650</v>
      </c>
      <c r="D63" s="270">
        <v>1023</v>
      </c>
      <c r="E63" s="270">
        <v>13</v>
      </c>
      <c r="F63" s="270">
        <v>1.7827419354838718</v>
      </c>
      <c r="G63" s="270" t="s">
        <v>220</v>
      </c>
    </row>
    <row r="64" spans="1:7">
      <c r="A64" s="270" t="s">
        <v>343</v>
      </c>
      <c r="B64" s="270" t="s">
        <v>344</v>
      </c>
      <c r="C64" s="270">
        <v>2469</v>
      </c>
      <c r="D64" s="270">
        <v>814</v>
      </c>
      <c r="E64" s="270">
        <v>5</v>
      </c>
      <c r="F64" s="270">
        <v>3.1256666666666666</v>
      </c>
      <c r="G64" s="270" t="s">
        <v>223</v>
      </c>
    </row>
    <row r="65" spans="1:7">
      <c r="A65" s="270" t="s">
        <v>345</v>
      </c>
      <c r="B65" s="270" t="s">
        <v>346</v>
      </c>
      <c r="C65" s="270">
        <v>2259</v>
      </c>
      <c r="D65" s="270">
        <v>994.38800000000003</v>
      </c>
      <c r="E65" s="270">
        <v>12</v>
      </c>
      <c r="F65" s="270">
        <v>1.24</v>
      </c>
      <c r="G65" s="270" t="s">
        <v>220</v>
      </c>
    </row>
    <row r="66" spans="1:7">
      <c r="A66" s="270" t="s">
        <v>347</v>
      </c>
      <c r="B66" s="270" t="s">
        <v>346</v>
      </c>
      <c r="C66" s="270">
        <v>2420</v>
      </c>
      <c r="D66" s="270">
        <v>1018</v>
      </c>
      <c r="E66" s="270">
        <v>13</v>
      </c>
      <c r="F66" s="270">
        <v>1.24</v>
      </c>
      <c r="G66" s="270" t="s">
        <v>220</v>
      </c>
    </row>
    <row r="67" spans="1:7">
      <c r="A67" s="270" t="s">
        <v>348</v>
      </c>
      <c r="B67" s="270" t="s">
        <v>349</v>
      </c>
      <c r="C67" s="270">
        <v>2100</v>
      </c>
      <c r="D67" s="270">
        <v>1072.2670000000001</v>
      </c>
      <c r="E67" s="270">
        <v>15</v>
      </c>
      <c r="F67" s="270">
        <v>0</v>
      </c>
      <c r="G67" s="270" t="s">
        <v>217</v>
      </c>
    </row>
    <row r="68" spans="1:7">
      <c r="A68" s="270" t="s">
        <v>350</v>
      </c>
      <c r="B68" s="270" t="s">
        <v>351</v>
      </c>
      <c r="C68" s="270">
        <v>2100</v>
      </c>
      <c r="D68" s="270">
        <v>1068.8012000000001</v>
      </c>
      <c r="E68" s="270">
        <v>15</v>
      </c>
      <c r="F68" s="270">
        <v>0</v>
      </c>
      <c r="G68" s="270" t="s">
        <v>217</v>
      </c>
    </row>
    <row r="69" spans="1:7">
      <c r="A69" s="270" t="s">
        <v>352</v>
      </c>
      <c r="B69" s="270" t="s">
        <v>353</v>
      </c>
      <c r="C69" s="270">
        <v>2320</v>
      </c>
      <c r="D69" s="270">
        <v>1042.857</v>
      </c>
      <c r="E69" s="270">
        <v>14</v>
      </c>
      <c r="F69" s="270">
        <v>0.55000000000000004</v>
      </c>
      <c r="G69" s="270" t="s">
        <v>220</v>
      </c>
    </row>
    <row r="70" spans="1:7">
      <c r="A70" s="270" t="s">
        <v>354</v>
      </c>
      <c r="B70" s="270" t="s">
        <v>355</v>
      </c>
      <c r="C70" s="270">
        <v>2218</v>
      </c>
      <c r="D70" s="270">
        <v>988.44399999999996</v>
      </c>
      <c r="E70" s="270">
        <v>12</v>
      </c>
      <c r="F70" s="270" t="s">
        <v>356</v>
      </c>
      <c r="G70" s="270" t="s">
        <v>217</v>
      </c>
    </row>
    <row r="71" spans="1:7">
      <c r="A71" s="270" t="s">
        <v>357</v>
      </c>
      <c r="B71" s="270" t="s">
        <v>358</v>
      </c>
      <c r="C71" s="270">
        <v>2665</v>
      </c>
      <c r="D71" s="270">
        <v>1037.903</v>
      </c>
      <c r="E71" s="270">
        <v>14</v>
      </c>
      <c r="F71" s="270">
        <v>4.53</v>
      </c>
      <c r="G71" s="270" t="s">
        <v>223</v>
      </c>
    </row>
    <row r="72" spans="1:7">
      <c r="A72" s="270" t="s">
        <v>359</v>
      </c>
      <c r="B72" s="270" t="s">
        <v>358</v>
      </c>
      <c r="C72" s="270">
        <v>2671</v>
      </c>
      <c r="D72" s="270">
        <v>1037.903</v>
      </c>
      <c r="E72" s="270">
        <v>14</v>
      </c>
      <c r="F72" s="270">
        <v>4.53</v>
      </c>
      <c r="G72" s="270" t="s">
        <v>223</v>
      </c>
    </row>
    <row r="73" spans="1:7">
      <c r="A73" s="270" t="s">
        <v>360</v>
      </c>
      <c r="B73" s="270" t="s">
        <v>361</v>
      </c>
      <c r="C73" s="270">
        <v>2441</v>
      </c>
      <c r="D73" s="270">
        <v>905</v>
      </c>
      <c r="E73" s="270">
        <v>9</v>
      </c>
      <c r="F73" s="270">
        <v>2.6225000000000005</v>
      </c>
      <c r="G73" s="270" t="s">
        <v>223</v>
      </c>
    </row>
    <row r="74" spans="1:7">
      <c r="A74" s="270" t="s">
        <v>362</v>
      </c>
      <c r="B74" s="270" t="s">
        <v>363</v>
      </c>
      <c r="C74" s="270">
        <v>2425</v>
      </c>
      <c r="D74" s="270">
        <v>945</v>
      </c>
      <c r="E74" s="270">
        <v>10</v>
      </c>
      <c r="F74" s="270">
        <v>1.55</v>
      </c>
      <c r="G74" s="270" t="s">
        <v>220</v>
      </c>
    </row>
    <row r="75" spans="1:7">
      <c r="A75" s="270" t="s">
        <v>364</v>
      </c>
      <c r="B75" s="270" t="s">
        <v>365</v>
      </c>
      <c r="C75" s="270">
        <v>2311</v>
      </c>
      <c r="D75" s="270">
        <v>1003</v>
      </c>
      <c r="E75" s="270">
        <v>13</v>
      </c>
      <c r="F75" s="270">
        <v>1.76</v>
      </c>
      <c r="G75" s="270" t="s">
        <v>220</v>
      </c>
    </row>
    <row r="76" spans="1:7">
      <c r="A76" s="270" t="s">
        <v>366</v>
      </c>
      <c r="B76" s="270" t="s">
        <v>367</v>
      </c>
      <c r="C76" s="270">
        <v>2642</v>
      </c>
      <c r="D76" s="270">
        <v>1023.8869999999999</v>
      </c>
      <c r="E76" s="270">
        <v>13</v>
      </c>
      <c r="F76" s="270">
        <v>2.6</v>
      </c>
      <c r="G76" s="270" t="s">
        <v>223</v>
      </c>
    </row>
    <row r="77" spans="1:7">
      <c r="A77" s="270" t="s">
        <v>368</v>
      </c>
      <c r="B77" s="270" t="s">
        <v>367</v>
      </c>
      <c r="C77" s="270">
        <v>2659</v>
      </c>
      <c r="D77" s="270">
        <v>1023.8869999999999</v>
      </c>
      <c r="E77" s="270">
        <v>13</v>
      </c>
      <c r="F77" s="270">
        <v>2.6</v>
      </c>
      <c r="G77" s="270" t="s">
        <v>223</v>
      </c>
    </row>
    <row r="78" spans="1:7">
      <c r="A78" s="270" t="s">
        <v>369</v>
      </c>
      <c r="B78" s="270" t="s">
        <v>370</v>
      </c>
      <c r="C78" s="270">
        <v>2575</v>
      </c>
      <c r="D78" s="270">
        <v>1056.077</v>
      </c>
      <c r="E78" s="270">
        <v>15</v>
      </c>
      <c r="F78" s="270">
        <v>1.118125</v>
      </c>
      <c r="G78" s="270" t="s">
        <v>220</v>
      </c>
    </row>
    <row r="79" spans="1:7">
      <c r="A79" s="270" t="s">
        <v>371</v>
      </c>
      <c r="B79" s="270" t="s">
        <v>372</v>
      </c>
      <c r="C79" s="270">
        <v>2477</v>
      </c>
      <c r="D79" s="270">
        <v>1076.857</v>
      </c>
      <c r="E79" s="270">
        <v>16</v>
      </c>
      <c r="F79" s="270">
        <v>0.93571428571428572</v>
      </c>
      <c r="G79" s="270" t="s">
        <v>220</v>
      </c>
    </row>
    <row r="80" spans="1:7">
      <c r="A80" s="270" t="s">
        <v>373</v>
      </c>
      <c r="B80" s="270" t="s">
        <v>374</v>
      </c>
      <c r="C80" s="270">
        <v>2477</v>
      </c>
      <c r="D80" s="270">
        <v>1009.105</v>
      </c>
      <c r="E80" s="270">
        <v>13</v>
      </c>
      <c r="F80" s="270">
        <v>0.68</v>
      </c>
      <c r="G80" s="270" t="s">
        <v>220</v>
      </c>
    </row>
    <row r="81" spans="1:7">
      <c r="A81" s="270" t="s">
        <v>375</v>
      </c>
      <c r="B81" s="270" t="s">
        <v>376</v>
      </c>
      <c r="C81" s="270">
        <v>2460</v>
      </c>
      <c r="D81" s="270">
        <v>1038</v>
      </c>
      <c r="E81" s="270">
        <v>14</v>
      </c>
      <c r="F81" s="270">
        <v>2.0499999999999998</v>
      </c>
      <c r="G81" s="270" t="s">
        <v>220</v>
      </c>
    </row>
    <row r="82" spans="1:7">
      <c r="A82" s="270" t="s">
        <v>377</v>
      </c>
      <c r="B82" s="270" t="s">
        <v>378</v>
      </c>
      <c r="C82" s="270">
        <v>2866</v>
      </c>
      <c r="D82" s="270">
        <v>1075.8399999999999</v>
      </c>
      <c r="E82" s="270">
        <v>15</v>
      </c>
      <c r="F82" s="270">
        <v>2.0299999999999998</v>
      </c>
      <c r="G82" s="270" t="s">
        <v>220</v>
      </c>
    </row>
    <row r="83" spans="1:7">
      <c r="A83" s="270" t="s">
        <v>379</v>
      </c>
      <c r="B83" s="270" t="s">
        <v>380</v>
      </c>
      <c r="C83" s="270">
        <v>2560</v>
      </c>
      <c r="D83" s="270">
        <v>886.75800000000004</v>
      </c>
      <c r="E83" s="270">
        <v>8</v>
      </c>
      <c r="F83" s="270">
        <v>0</v>
      </c>
      <c r="G83" s="270" t="s">
        <v>217</v>
      </c>
    </row>
    <row r="84" spans="1:7">
      <c r="A84" s="270" t="s">
        <v>381</v>
      </c>
      <c r="B84" s="270" t="s">
        <v>382</v>
      </c>
      <c r="C84" s="270">
        <v>2372</v>
      </c>
      <c r="D84" s="270">
        <v>967</v>
      </c>
      <c r="E84" s="270">
        <v>11</v>
      </c>
      <c r="F84" s="270">
        <v>2.94</v>
      </c>
      <c r="G84" s="270" t="s">
        <v>223</v>
      </c>
    </row>
    <row r="85" spans="1:7">
      <c r="A85" s="270" t="s">
        <v>383</v>
      </c>
      <c r="B85" s="270" t="s">
        <v>382</v>
      </c>
      <c r="C85" s="270">
        <v>4380</v>
      </c>
      <c r="D85" s="270">
        <v>967</v>
      </c>
      <c r="E85" s="270">
        <v>11</v>
      </c>
      <c r="F85" s="270">
        <v>2.94</v>
      </c>
      <c r="G85" s="270" t="s">
        <v>223</v>
      </c>
    </row>
    <row r="86" spans="1:7">
      <c r="A86" s="270" t="s">
        <v>384</v>
      </c>
      <c r="B86" s="270" t="s">
        <v>385</v>
      </c>
      <c r="C86" s="270">
        <v>2648</v>
      </c>
      <c r="D86" s="270">
        <v>980</v>
      </c>
      <c r="E86" s="270">
        <v>12</v>
      </c>
      <c r="F86" s="270">
        <v>5.0949999999999998</v>
      </c>
      <c r="G86" s="270" t="s">
        <v>223</v>
      </c>
    </row>
    <row r="87" spans="1:7">
      <c r="A87" s="270" t="s">
        <v>386</v>
      </c>
      <c r="B87" s="270" t="s">
        <v>387</v>
      </c>
      <c r="C87" s="270">
        <v>2648</v>
      </c>
      <c r="D87" s="270">
        <v>980</v>
      </c>
      <c r="E87" s="270">
        <v>12</v>
      </c>
      <c r="F87" s="270">
        <v>5.0949999999999998</v>
      </c>
      <c r="G87" s="270" t="s">
        <v>223</v>
      </c>
    </row>
    <row r="88" spans="1:7">
      <c r="A88" s="270" t="s">
        <v>388</v>
      </c>
      <c r="B88" s="270" t="s">
        <v>389</v>
      </c>
      <c r="C88" s="270">
        <v>2320</v>
      </c>
      <c r="D88" s="270">
        <v>1057</v>
      </c>
      <c r="E88" s="270">
        <v>15</v>
      </c>
      <c r="F88" s="270">
        <v>0.55000000000000004</v>
      </c>
      <c r="G88" s="270" t="s">
        <v>220</v>
      </c>
    </row>
    <row r="89" spans="1:7">
      <c r="A89" s="270" t="s">
        <v>390</v>
      </c>
      <c r="B89" s="270" t="s">
        <v>391</v>
      </c>
      <c r="C89" s="270">
        <v>2765</v>
      </c>
      <c r="D89" s="270">
        <v>1023.2711111111109</v>
      </c>
      <c r="E89" s="270">
        <v>13</v>
      </c>
      <c r="F89" s="270">
        <v>0.38</v>
      </c>
      <c r="G89" s="270" t="s">
        <v>220</v>
      </c>
    </row>
    <row r="90" spans="1:7">
      <c r="A90" s="270" t="s">
        <v>392</v>
      </c>
      <c r="B90" s="270" t="s">
        <v>393</v>
      </c>
      <c r="C90" s="270">
        <v>2340</v>
      </c>
      <c r="D90" s="270">
        <v>999.88889743589766</v>
      </c>
      <c r="E90" s="270">
        <v>12</v>
      </c>
      <c r="F90" s="270">
        <v>2.97</v>
      </c>
      <c r="G90" s="270" t="s">
        <v>223</v>
      </c>
    </row>
    <row r="91" spans="1:7">
      <c r="A91" s="270" t="s">
        <v>394</v>
      </c>
      <c r="B91" s="270" t="s">
        <v>395</v>
      </c>
      <c r="C91" s="270">
        <v>2328</v>
      </c>
      <c r="D91" s="270">
        <v>1013.0229090909091</v>
      </c>
      <c r="E91" s="270">
        <v>13</v>
      </c>
      <c r="F91" s="270">
        <v>1.95</v>
      </c>
      <c r="G91" s="270" t="s">
        <v>220</v>
      </c>
    </row>
    <row r="92" spans="1:7">
      <c r="A92" s="270" t="s">
        <v>396</v>
      </c>
      <c r="B92" s="270" t="s">
        <v>397</v>
      </c>
      <c r="C92" s="270">
        <v>2631</v>
      </c>
      <c r="D92" s="270">
        <v>963</v>
      </c>
      <c r="E92" s="270">
        <v>11</v>
      </c>
      <c r="F92" s="270">
        <v>3.3611111111111112</v>
      </c>
      <c r="G92" s="270" t="s">
        <v>223</v>
      </c>
    </row>
    <row r="93" spans="1:7">
      <c r="A93" s="270" t="s">
        <v>398</v>
      </c>
      <c r="B93" s="270" t="s">
        <v>399</v>
      </c>
      <c r="C93" s="270">
        <v>2631</v>
      </c>
      <c r="D93" s="270">
        <v>1000.5775333333332</v>
      </c>
      <c r="E93" s="270">
        <v>12</v>
      </c>
      <c r="F93" s="270">
        <v>3.55</v>
      </c>
      <c r="G93" s="270" t="s">
        <v>223</v>
      </c>
    </row>
    <row r="94" spans="1:7">
      <c r="A94" s="270" t="s">
        <v>400</v>
      </c>
      <c r="B94" s="270" t="s">
        <v>401</v>
      </c>
      <c r="C94" s="270">
        <v>2621</v>
      </c>
      <c r="D94" s="270">
        <v>1058.9349999999999</v>
      </c>
      <c r="E94" s="270">
        <v>15</v>
      </c>
      <c r="F94" s="270">
        <v>2.99</v>
      </c>
      <c r="G94" s="270" t="s">
        <v>223</v>
      </c>
    </row>
    <row r="95" spans="1:7">
      <c r="A95" s="270" t="s">
        <v>402</v>
      </c>
      <c r="B95" s="270" t="s">
        <v>401</v>
      </c>
      <c r="C95" s="270">
        <v>2623</v>
      </c>
      <c r="D95" s="270">
        <v>1058.9349999999999</v>
      </c>
      <c r="E95" s="270">
        <v>15</v>
      </c>
      <c r="F95" s="270">
        <v>2.99</v>
      </c>
      <c r="G95" s="270" t="s">
        <v>223</v>
      </c>
    </row>
    <row r="96" spans="1:7">
      <c r="A96" s="270" t="s">
        <v>403</v>
      </c>
      <c r="B96" s="270" t="s">
        <v>404</v>
      </c>
      <c r="C96" s="270">
        <v>2550</v>
      </c>
      <c r="D96" s="270">
        <v>1032.2</v>
      </c>
      <c r="E96" s="270">
        <v>14</v>
      </c>
      <c r="F96" s="270">
        <v>3.35</v>
      </c>
      <c r="G96" s="270" t="s">
        <v>223</v>
      </c>
    </row>
    <row r="97" spans="1:7">
      <c r="A97" s="270" t="s">
        <v>405</v>
      </c>
      <c r="B97" s="270" t="s">
        <v>406</v>
      </c>
      <c r="C97" s="270">
        <v>2834</v>
      </c>
      <c r="D97" s="270">
        <v>929.25</v>
      </c>
      <c r="E97" s="270">
        <v>10</v>
      </c>
      <c r="F97" s="270">
        <v>9.18</v>
      </c>
      <c r="G97" s="270" t="s">
        <v>226</v>
      </c>
    </row>
    <row r="98" spans="1:7">
      <c r="A98" s="270" t="s">
        <v>407</v>
      </c>
      <c r="B98" s="270" t="s">
        <v>408</v>
      </c>
      <c r="C98" s="270">
        <v>2629</v>
      </c>
      <c r="D98" s="270">
        <v>1035</v>
      </c>
      <c r="E98" s="270">
        <v>14</v>
      </c>
      <c r="F98" s="270">
        <v>3.33</v>
      </c>
      <c r="G98" s="270" t="s">
        <v>223</v>
      </c>
    </row>
    <row r="99" spans="1:7">
      <c r="A99" s="270" t="s">
        <v>409</v>
      </c>
      <c r="B99" s="270" t="s">
        <v>410</v>
      </c>
      <c r="C99" s="270">
        <v>2464</v>
      </c>
      <c r="D99" s="270">
        <v>1012</v>
      </c>
      <c r="E99" s="270">
        <v>13</v>
      </c>
      <c r="F99" s="270">
        <v>2</v>
      </c>
      <c r="G99" s="270" t="s">
        <v>220</v>
      </c>
    </row>
    <row r="100" spans="1:7">
      <c r="A100" s="270" t="s">
        <v>411</v>
      </c>
      <c r="B100" s="270" t="s">
        <v>412</v>
      </c>
      <c r="C100" s="270">
        <v>2790</v>
      </c>
      <c r="D100" s="270">
        <v>973.06963414634151</v>
      </c>
      <c r="E100" s="270">
        <v>11</v>
      </c>
      <c r="F100" s="270">
        <v>1.24</v>
      </c>
      <c r="G100" s="270" t="s">
        <v>220</v>
      </c>
    </row>
    <row r="101" spans="1:7">
      <c r="A101" s="270" t="s">
        <v>413</v>
      </c>
      <c r="B101" s="270" t="s">
        <v>414</v>
      </c>
      <c r="C101" s="270">
        <v>2316</v>
      </c>
      <c r="D101" s="270">
        <v>982.09699999999998</v>
      </c>
      <c r="E101" s="270">
        <v>12</v>
      </c>
      <c r="F101" s="270">
        <v>0.54</v>
      </c>
      <c r="G101" s="270" t="s">
        <v>220</v>
      </c>
    </row>
    <row r="102" spans="1:7">
      <c r="A102" s="270" t="s">
        <v>415</v>
      </c>
      <c r="B102" s="270" t="s">
        <v>416</v>
      </c>
      <c r="C102" s="270">
        <v>2038</v>
      </c>
      <c r="D102" s="270">
        <v>1086.066</v>
      </c>
      <c r="E102" s="270">
        <v>16</v>
      </c>
      <c r="F102" s="270" t="s">
        <v>356</v>
      </c>
      <c r="G102" s="270" t="s">
        <v>217</v>
      </c>
    </row>
    <row r="103" spans="1:7">
      <c r="A103" s="270" t="s">
        <v>417</v>
      </c>
      <c r="B103" s="270" t="s">
        <v>418</v>
      </c>
      <c r="C103" s="270">
        <v>2156</v>
      </c>
      <c r="D103" s="270">
        <v>1108.1369999999999</v>
      </c>
      <c r="E103" s="270">
        <v>17</v>
      </c>
      <c r="F103" s="270">
        <v>0.15</v>
      </c>
      <c r="G103" s="270" t="s">
        <v>217</v>
      </c>
    </row>
    <row r="104" spans="1:7">
      <c r="A104" s="270" t="s">
        <v>419</v>
      </c>
      <c r="B104" s="270" t="s">
        <v>420</v>
      </c>
      <c r="C104" s="270">
        <v>2560</v>
      </c>
      <c r="D104" s="270">
        <v>1037.992</v>
      </c>
      <c r="E104" s="270">
        <v>14</v>
      </c>
      <c r="F104" s="270">
        <v>0.28000000000000003</v>
      </c>
      <c r="G104" s="270" t="s">
        <v>220</v>
      </c>
    </row>
    <row r="105" spans="1:7">
      <c r="A105" s="270" t="s">
        <v>421</v>
      </c>
      <c r="B105" s="270" t="s">
        <v>422</v>
      </c>
      <c r="C105" s="270">
        <v>2330</v>
      </c>
      <c r="D105" s="270">
        <v>1023.8725151515149</v>
      </c>
      <c r="E105" s="270">
        <v>13</v>
      </c>
      <c r="F105" s="270">
        <v>4.12</v>
      </c>
      <c r="G105" s="270" t="s">
        <v>223</v>
      </c>
    </row>
    <row r="106" spans="1:7">
      <c r="A106" s="270" t="s">
        <v>423</v>
      </c>
      <c r="B106" s="270" t="s">
        <v>424</v>
      </c>
      <c r="C106" s="270">
        <v>2330</v>
      </c>
      <c r="D106" s="270">
        <v>1066</v>
      </c>
      <c r="E106" s="270">
        <v>15</v>
      </c>
      <c r="F106" s="270">
        <v>2.2200000000000002</v>
      </c>
      <c r="G106" s="270" t="s">
        <v>220</v>
      </c>
    </row>
    <row r="107" spans="1:7">
      <c r="A107" s="270" t="s">
        <v>425</v>
      </c>
      <c r="B107" s="270" t="s">
        <v>424</v>
      </c>
      <c r="C107" s="270">
        <v>2622</v>
      </c>
      <c r="D107" s="270">
        <v>1066</v>
      </c>
      <c r="E107" s="270">
        <v>15</v>
      </c>
      <c r="F107" s="270">
        <v>2.0299999999999998</v>
      </c>
      <c r="G107" s="270" t="s">
        <v>220</v>
      </c>
    </row>
    <row r="108" spans="1:7">
      <c r="A108" s="270" t="s">
        <v>426</v>
      </c>
      <c r="B108" s="270" t="s">
        <v>424</v>
      </c>
      <c r="C108" s="270">
        <v>2787</v>
      </c>
      <c r="D108" s="270">
        <v>1066</v>
      </c>
      <c r="E108" s="270">
        <v>15</v>
      </c>
      <c r="F108" s="270">
        <v>0.91</v>
      </c>
      <c r="G108" s="270" t="s">
        <v>220</v>
      </c>
    </row>
    <row r="109" spans="1:7">
      <c r="A109" s="270" t="s">
        <v>427</v>
      </c>
      <c r="B109" s="270" t="s">
        <v>424</v>
      </c>
      <c r="C109" s="270">
        <v>2850</v>
      </c>
      <c r="D109" s="270">
        <v>1066</v>
      </c>
      <c r="E109" s="270">
        <v>15</v>
      </c>
      <c r="F109" s="270">
        <v>0.91</v>
      </c>
      <c r="G109" s="270" t="s">
        <v>220</v>
      </c>
    </row>
    <row r="110" spans="1:7">
      <c r="A110" s="270" t="s">
        <v>428</v>
      </c>
      <c r="B110" s="270" t="s">
        <v>429</v>
      </c>
      <c r="C110" s="270">
        <v>2340</v>
      </c>
      <c r="D110" s="270">
        <v>1066.5730000000001</v>
      </c>
      <c r="E110" s="270">
        <v>15</v>
      </c>
      <c r="F110" s="270">
        <v>2.37</v>
      </c>
      <c r="G110" s="270" t="s">
        <v>220</v>
      </c>
    </row>
    <row r="111" spans="1:7">
      <c r="A111" s="270" t="s">
        <v>430</v>
      </c>
      <c r="B111" s="270" t="s">
        <v>431</v>
      </c>
      <c r="C111" s="270">
        <v>2330</v>
      </c>
      <c r="D111" s="270">
        <v>1004</v>
      </c>
      <c r="E111" s="270">
        <v>13</v>
      </c>
      <c r="F111" s="270">
        <v>2.13</v>
      </c>
      <c r="G111" s="270" t="s">
        <v>220</v>
      </c>
    </row>
    <row r="112" spans="1:7">
      <c r="A112" s="270" t="s">
        <v>432</v>
      </c>
      <c r="B112" s="270" t="s">
        <v>431</v>
      </c>
      <c r="C112" s="270">
        <v>2429</v>
      </c>
      <c r="D112" s="270">
        <v>1004</v>
      </c>
      <c r="E112" s="270">
        <v>13</v>
      </c>
      <c r="F112" s="270">
        <v>2.13</v>
      </c>
      <c r="G112" s="270" t="s">
        <v>220</v>
      </c>
    </row>
    <row r="113" spans="1:7">
      <c r="A113" s="270" t="s">
        <v>433</v>
      </c>
      <c r="B113" s="270" t="s">
        <v>434</v>
      </c>
      <c r="C113" s="270">
        <v>2820</v>
      </c>
      <c r="D113" s="270">
        <v>966.63599999999997</v>
      </c>
      <c r="E113" s="270">
        <v>11</v>
      </c>
      <c r="F113" s="270">
        <v>3.2517857142857136</v>
      </c>
      <c r="G113" s="270" t="s">
        <v>223</v>
      </c>
    </row>
    <row r="114" spans="1:7">
      <c r="A114" s="270" t="s">
        <v>435</v>
      </c>
      <c r="B114" s="270" t="s">
        <v>436</v>
      </c>
      <c r="C114" s="270">
        <v>2630</v>
      </c>
      <c r="D114" s="270">
        <v>1082.242</v>
      </c>
      <c r="E114" s="270">
        <v>16</v>
      </c>
      <c r="F114" s="270">
        <v>2.1578947368421058</v>
      </c>
      <c r="G114" s="270" t="s">
        <v>220</v>
      </c>
    </row>
    <row r="115" spans="1:7">
      <c r="A115" s="270" t="s">
        <v>437</v>
      </c>
      <c r="B115" s="270" t="s">
        <v>438</v>
      </c>
      <c r="C115" s="270">
        <v>2431</v>
      </c>
      <c r="D115" s="270">
        <v>998.8</v>
      </c>
      <c r="E115" s="270">
        <v>12</v>
      </c>
      <c r="F115" s="270">
        <v>3.02</v>
      </c>
      <c r="G115" s="270" t="s">
        <v>223</v>
      </c>
    </row>
    <row r="116" spans="1:7">
      <c r="A116" s="270" t="s">
        <v>439</v>
      </c>
      <c r="B116" s="270" t="s">
        <v>440</v>
      </c>
      <c r="C116" s="270">
        <v>2622</v>
      </c>
      <c r="D116" s="270">
        <v>757.2596603773585</v>
      </c>
      <c r="E116" s="270">
        <v>3</v>
      </c>
      <c r="F116" s="270">
        <v>2.35</v>
      </c>
      <c r="G116" s="270" t="s">
        <v>220</v>
      </c>
    </row>
    <row r="117" spans="1:7">
      <c r="A117" s="270" t="s">
        <v>441</v>
      </c>
      <c r="B117" s="270" t="s">
        <v>442</v>
      </c>
      <c r="C117" s="270">
        <v>2622</v>
      </c>
      <c r="D117" s="270">
        <v>757.2596603773585</v>
      </c>
      <c r="E117" s="270">
        <v>3</v>
      </c>
      <c r="F117" s="270">
        <v>2.14</v>
      </c>
      <c r="G117" s="270" t="s">
        <v>220</v>
      </c>
    </row>
    <row r="118" spans="1:7">
      <c r="A118" s="270" t="s">
        <v>443</v>
      </c>
      <c r="B118" s="270" t="s">
        <v>444</v>
      </c>
      <c r="C118" s="270">
        <v>2622</v>
      </c>
      <c r="D118" s="270">
        <v>1006</v>
      </c>
      <c r="E118" s="270">
        <v>13</v>
      </c>
      <c r="F118" s="270">
        <v>2.19</v>
      </c>
      <c r="G118" s="270" t="s">
        <v>220</v>
      </c>
    </row>
    <row r="119" spans="1:7">
      <c r="A119" s="270" t="s">
        <v>445</v>
      </c>
      <c r="B119" s="270" t="s">
        <v>446</v>
      </c>
      <c r="C119" s="270">
        <v>2714</v>
      </c>
      <c r="D119" s="270">
        <v>1040.7139999999999</v>
      </c>
      <c r="E119" s="270">
        <v>14</v>
      </c>
      <c r="F119" s="270">
        <v>1.88</v>
      </c>
      <c r="G119" s="270" t="s">
        <v>220</v>
      </c>
    </row>
    <row r="120" spans="1:7">
      <c r="A120" s="270" t="s">
        <v>447</v>
      </c>
      <c r="B120" s="270" t="s">
        <v>448</v>
      </c>
      <c r="C120" s="270">
        <v>2283</v>
      </c>
      <c r="D120" s="270">
        <v>1021.403</v>
      </c>
      <c r="E120" s="270">
        <v>13</v>
      </c>
      <c r="F120" s="270">
        <v>1.6666666666666666E-2</v>
      </c>
      <c r="G120" s="270" t="s">
        <v>217</v>
      </c>
    </row>
    <row r="121" spans="1:7">
      <c r="A121" s="270" t="s">
        <v>449</v>
      </c>
      <c r="B121" s="270" t="s">
        <v>450</v>
      </c>
      <c r="C121" s="270">
        <v>2159</v>
      </c>
      <c r="D121" s="270">
        <v>1089.8779999999999</v>
      </c>
      <c r="E121" s="270">
        <v>16</v>
      </c>
      <c r="F121" s="270">
        <v>0.25</v>
      </c>
      <c r="G121" s="270" t="s">
        <v>220</v>
      </c>
    </row>
    <row r="122" spans="1:7">
      <c r="A122" s="270" t="s">
        <v>451</v>
      </c>
      <c r="B122" s="270" t="s">
        <v>452</v>
      </c>
      <c r="C122" s="270">
        <v>2338</v>
      </c>
      <c r="D122" s="270">
        <v>965.35699999999997</v>
      </c>
      <c r="E122" s="270">
        <v>11</v>
      </c>
      <c r="F122" s="270">
        <v>3.16</v>
      </c>
      <c r="G122" s="270" t="s">
        <v>223</v>
      </c>
    </row>
    <row r="123" spans="1:7">
      <c r="A123" s="270" t="s">
        <v>453</v>
      </c>
      <c r="B123" s="270" t="s">
        <v>452</v>
      </c>
      <c r="C123" s="270">
        <v>2339</v>
      </c>
      <c r="D123" s="270">
        <v>965.35699999999997</v>
      </c>
      <c r="E123" s="270">
        <v>11</v>
      </c>
      <c r="F123" s="270">
        <v>3.16</v>
      </c>
      <c r="G123" s="270" t="s">
        <v>223</v>
      </c>
    </row>
    <row r="124" spans="1:7">
      <c r="A124" s="270" t="s">
        <v>454</v>
      </c>
      <c r="B124" s="270" t="s">
        <v>455</v>
      </c>
      <c r="C124" s="270">
        <v>2358</v>
      </c>
      <c r="D124" s="270">
        <v>1049.2</v>
      </c>
      <c r="E124" s="270">
        <v>14</v>
      </c>
      <c r="F124" s="270">
        <v>3.626666666666666</v>
      </c>
      <c r="G124" s="270" t="s">
        <v>223</v>
      </c>
    </row>
    <row r="125" spans="1:7">
      <c r="A125" s="270" t="s">
        <v>456</v>
      </c>
      <c r="B125" s="270" t="s">
        <v>457</v>
      </c>
      <c r="C125" s="270">
        <v>2665</v>
      </c>
      <c r="D125" s="270">
        <v>1001.247</v>
      </c>
      <c r="E125" s="270">
        <v>13</v>
      </c>
      <c r="F125" s="270">
        <v>4.43</v>
      </c>
      <c r="G125" s="270" t="s">
        <v>223</v>
      </c>
    </row>
    <row r="126" spans="1:7">
      <c r="A126" s="270" t="s">
        <v>458</v>
      </c>
      <c r="B126" s="270" t="s">
        <v>459</v>
      </c>
      <c r="C126" s="270">
        <v>2730</v>
      </c>
      <c r="D126" s="270">
        <v>1004.1442000000001</v>
      </c>
      <c r="E126" s="270">
        <v>13</v>
      </c>
      <c r="F126" s="270">
        <v>2.8</v>
      </c>
      <c r="G126" s="270" t="s">
        <v>223</v>
      </c>
    </row>
    <row r="127" spans="1:7">
      <c r="A127" s="270" t="s">
        <v>460</v>
      </c>
      <c r="B127" s="270" t="s">
        <v>461</v>
      </c>
      <c r="C127" s="270">
        <v>2720</v>
      </c>
      <c r="D127" s="270">
        <v>1047</v>
      </c>
      <c r="E127" s="270">
        <v>14</v>
      </c>
      <c r="F127" s="270">
        <v>1.73</v>
      </c>
      <c r="G127" s="270" t="s">
        <v>220</v>
      </c>
    </row>
    <row r="128" spans="1:7">
      <c r="A128" s="270" t="s">
        <v>462</v>
      </c>
      <c r="B128" s="270" t="s">
        <v>463</v>
      </c>
      <c r="C128" s="270">
        <v>2284</v>
      </c>
      <c r="D128" s="270">
        <v>891.46699999999998</v>
      </c>
      <c r="E128" s="270">
        <v>8</v>
      </c>
      <c r="F128" s="270">
        <v>0</v>
      </c>
      <c r="G128" s="270" t="s">
        <v>217</v>
      </c>
    </row>
    <row r="129" spans="1:7">
      <c r="A129" s="270" t="s">
        <v>464</v>
      </c>
      <c r="B129" s="270" t="s">
        <v>465</v>
      </c>
      <c r="C129" s="270">
        <v>2449</v>
      </c>
      <c r="D129" s="270">
        <v>894.5</v>
      </c>
      <c r="E129" s="270">
        <v>8</v>
      </c>
      <c r="F129" s="270">
        <v>3.5499999999999994</v>
      </c>
      <c r="G129" s="270" t="s">
        <v>223</v>
      </c>
    </row>
    <row r="130" spans="1:7">
      <c r="A130" s="270" t="s">
        <v>466</v>
      </c>
      <c r="B130" s="270" t="s">
        <v>467</v>
      </c>
      <c r="C130" s="270">
        <v>2707</v>
      </c>
      <c r="D130" s="270">
        <v>1079.172</v>
      </c>
      <c r="E130" s="270">
        <v>16</v>
      </c>
      <c r="F130" s="270">
        <v>5.8074999999999992</v>
      </c>
      <c r="G130" s="270" t="s">
        <v>223</v>
      </c>
    </row>
    <row r="131" spans="1:7">
      <c r="A131" s="270" t="s">
        <v>468</v>
      </c>
      <c r="B131" s="270" t="s">
        <v>469</v>
      </c>
      <c r="C131" s="270">
        <v>2350</v>
      </c>
      <c r="D131" s="270">
        <v>1041.941</v>
      </c>
      <c r="E131" s="270">
        <v>14</v>
      </c>
      <c r="F131" s="270">
        <v>3.8563636363636364</v>
      </c>
      <c r="G131" s="270" t="s">
        <v>223</v>
      </c>
    </row>
    <row r="132" spans="1:7">
      <c r="A132" s="270" t="s">
        <v>470</v>
      </c>
      <c r="B132" s="270" t="s">
        <v>471</v>
      </c>
      <c r="C132" s="270">
        <v>2665</v>
      </c>
      <c r="D132" s="270">
        <v>1017.606</v>
      </c>
      <c r="E132" s="270">
        <v>13</v>
      </c>
      <c r="F132" s="270">
        <v>4.0199999999999996</v>
      </c>
      <c r="G132" s="270" t="s">
        <v>223</v>
      </c>
    </row>
    <row r="133" spans="1:7">
      <c r="A133" s="270" t="s">
        <v>472</v>
      </c>
      <c r="B133" s="270" t="s">
        <v>473</v>
      </c>
      <c r="C133" s="270">
        <v>2795</v>
      </c>
      <c r="D133" s="270">
        <v>1014.759</v>
      </c>
      <c r="E133" s="270">
        <v>13</v>
      </c>
      <c r="F133" s="270">
        <v>1.7092537313432823</v>
      </c>
      <c r="G133" s="270" t="s">
        <v>220</v>
      </c>
    </row>
    <row r="134" spans="1:7">
      <c r="A134" s="270" t="s">
        <v>474</v>
      </c>
      <c r="B134" s="270" t="s">
        <v>475</v>
      </c>
      <c r="C134" s="270">
        <v>2795</v>
      </c>
      <c r="D134" s="270">
        <v>1002</v>
      </c>
      <c r="E134" s="270">
        <v>13</v>
      </c>
      <c r="F134" s="270">
        <v>1.7092537313432823</v>
      </c>
      <c r="G134" s="270" t="s">
        <v>220</v>
      </c>
    </row>
    <row r="135" spans="1:7">
      <c r="A135" s="270" t="s">
        <v>476</v>
      </c>
      <c r="B135" s="270" t="s">
        <v>477</v>
      </c>
      <c r="C135" s="270">
        <v>2828</v>
      </c>
      <c r="D135" s="270">
        <v>921.91300000000001</v>
      </c>
      <c r="E135" s="270">
        <v>9</v>
      </c>
      <c r="F135" s="270">
        <v>5.91</v>
      </c>
      <c r="G135" s="270" t="s">
        <v>223</v>
      </c>
    </row>
    <row r="136" spans="1:7">
      <c r="A136" s="270" t="s">
        <v>478</v>
      </c>
      <c r="B136" s="270" t="s">
        <v>477</v>
      </c>
      <c r="C136" s="270">
        <v>2831</v>
      </c>
      <c r="D136" s="270">
        <v>921.91300000000001</v>
      </c>
      <c r="E136" s="270">
        <v>9</v>
      </c>
      <c r="F136" s="270">
        <v>5.6</v>
      </c>
      <c r="G136" s="270" t="s">
        <v>223</v>
      </c>
    </row>
    <row r="137" spans="1:7">
      <c r="A137" s="270" t="s">
        <v>479</v>
      </c>
      <c r="B137" s="270" t="s">
        <v>480</v>
      </c>
      <c r="C137" s="270">
        <v>2350</v>
      </c>
      <c r="D137" s="270">
        <v>977.048</v>
      </c>
      <c r="E137" s="270">
        <v>12</v>
      </c>
      <c r="F137" s="270">
        <v>2.19</v>
      </c>
      <c r="G137" s="270" t="s">
        <v>220</v>
      </c>
    </row>
    <row r="138" spans="1:7">
      <c r="A138" s="270" t="s">
        <v>481</v>
      </c>
      <c r="B138" s="270" t="s">
        <v>480</v>
      </c>
      <c r="C138" s="270">
        <v>2351</v>
      </c>
      <c r="D138" s="270">
        <v>977.048</v>
      </c>
      <c r="E138" s="270">
        <v>12</v>
      </c>
      <c r="F138" s="270">
        <v>2.19</v>
      </c>
      <c r="G138" s="270" t="s">
        <v>220</v>
      </c>
    </row>
    <row r="139" spans="1:7">
      <c r="A139" s="270" t="s">
        <v>482</v>
      </c>
      <c r="B139" s="270" t="s">
        <v>483</v>
      </c>
      <c r="C139" s="270">
        <v>2205</v>
      </c>
      <c r="D139" s="270">
        <v>953.65499999999997</v>
      </c>
      <c r="E139" s="270">
        <v>11</v>
      </c>
      <c r="F139" s="270">
        <v>0</v>
      </c>
      <c r="G139" s="270" t="s">
        <v>217</v>
      </c>
    </row>
    <row r="140" spans="1:7">
      <c r="A140" s="270" t="s">
        <v>484</v>
      </c>
      <c r="B140" s="270" t="s">
        <v>485</v>
      </c>
      <c r="C140" s="270">
        <v>2148</v>
      </c>
      <c r="D140" s="270">
        <v>1056.0650000000001</v>
      </c>
      <c r="E140" s="270">
        <v>15</v>
      </c>
      <c r="F140" s="270">
        <v>0</v>
      </c>
      <c r="G140" s="270" t="s">
        <v>217</v>
      </c>
    </row>
    <row r="141" spans="1:7">
      <c r="A141" s="270" t="s">
        <v>486</v>
      </c>
      <c r="B141" s="270" t="s">
        <v>487</v>
      </c>
      <c r="C141" s="270">
        <v>2456</v>
      </c>
      <c r="D141" s="270">
        <v>1006</v>
      </c>
      <c r="E141" s="270">
        <v>13</v>
      </c>
      <c r="F141" s="270">
        <v>2.1177777777777775</v>
      </c>
      <c r="G141" s="270" t="s">
        <v>220</v>
      </c>
    </row>
    <row r="142" spans="1:7">
      <c r="A142" s="270" t="s">
        <v>488</v>
      </c>
      <c r="B142" s="270" t="s">
        <v>489</v>
      </c>
      <c r="C142" s="270">
        <v>2456</v>
      </c>
      <c r="D142" s="270">
        <v>965.93100000000004</v>
      </c>
      <c r="E142" s="270">
        <v>11</v>
      </c>
      <c r="F142" s="270">
        <v>2.11</v>
      </c>
      <c r="G142" s="270" t="s">
        <v>220</v>
      </c>
    </row>
    <row r="143" spans="1:7">
      <c r="A143" s="270" t="s">
        <v>490</v>
      </c>
      <c r="B143" s="270" t="s">
        <v>491</v>
      </c>
      <c r="C143" s="270">
        <v>2064</v>
      </c>
      <c r="D143" s="270">
        <v>1085.865</v>
      </c>
      <c r="E143" s="270">
        <v>16</v>
      </c>
      <c r="F143" s="270" t="s">
        <v>356</v>
      </c>
      <c r="G143" s="270" t="s">
        <v>217</v>
      </c>
    </row>
    <row r="144" spans="1:7">
      <c r="A144" s="270" t="s">
        <v>492</v>
      </c>
      <c r="B144" s="270" t="s">
        <v>493</v>
      </c>
      <c r="C144" s="270">
        <v>2820</v>
      </c>
      <c r="D144" s="270">
        <v>1048</v>
      </c>
      <c r="E144" s="270">
        <v>14</v>
      </c>
      <c r="F144" s="270">
        <v>3.2517857142857136</v>
      </c>
      <c r="G144" s="270" t="s">
        <v>223</v>
      </c>
    </row>
    <row r="145" spans="1:7">
      <c r="A145" s="270" t="s">
        <v>494</v>
      </c>
      <c r="B145" s="270" t="s">
        <v>495</v>
      </c>
      <c r="C145" s="270">
        <v>2715</v>
      </c>
      <c r="D145" s="270">
        <v>1026.2940000000001</v>
      </c>
      <c r="E145" s="270">
        <v>14</v>
      </c>
      <c r="F145" s="270">
        <v>7.0872727272727278</v>
      </c>
      <c r="G145" s="270" t="s">
        <v>226</v>
      </c>
    </row>
    <row r="146" spans="1:7">
      <c r="A146" s="270" t="s">
        <v>496</v>
      </c>
      <c r="B146" s="270" t="s">
        <v>497</v>
      </c>
      <c r="C146" s="270">
        <v>2652</v>
      </c>
      <c r="D146" s="270">
        <v>1033.4323333333332</v>
      </c>
      <c r="E146" s="270">
        <v>14</v>
      </c>
      <c r="F146" s="270">
        <v>3.49</v>
      </c>
      <c r="G146" s="270" t="s">
        <v>223</v>
      </c>
    </row>
    <row r="147" spans="1:7">
      <c r="A147" s="270" t="s">
        <v>498</v>
      </c>
      <c r="B147" s="270" t="s">
        <v>499</v>
      </c>
      <c r="C147" s="270">
        <v>2193</v>
      </c>
      <c r="D147" s="270">
        <v>1042.3440000000001</v>
      </c>
      <c r="E147" s="270">
        <v>14</v>
      </c>
      <c r="F147" s="270">
        <v>0</v>
      </c>
      <c r="G147" s="270" t="s">
        <v>217</v>
      </c>
    </row>
    <row r="148" spans="1:7">
      <c r="A148" s="270" t="s">
        <v>500</v>
      </c>
      <c r="B148" s="270" t="s">
        <v>501</v>
      </c>
      <c r="C148" s="270">
        <v>2463</v>
      </c>
      <c r="D148" s="270">
        <v>931.75</v>
      </c>
      <c r="E148" s="270">
        <v>10</v>
      </c>
      <c r="F148" s="270">
        <v>2.2520000000000002</v>
      </c>
      <c r="G148" s="270" t="s">
        <v>220</v>
      </c>
    </row>
    <row r="149" spans="1:7">
      <c r="A149" s="270" t="s">
        <v>502</v>
      </c>
      <c r="B149" s="270" t="s">
        <v>503</v>
      </c>
      <c r="C149" s="270">
        <v>2463</v>
      </c>
      <c r="D149" s="270">
        <v>1021</v>
      </c>
      <c r="E149" s="270">
        <v>13</v>
      </c>
      <c r="F149" s="270">
        <v>2.2520000000000002</v>
      </c>
      <c r="G149" s="270" t="s">
        <v>220</v>
      </c>
    </row>
    <row r="150" spans="1:7">
      <c r="A150" s="270" t="s">
        <v>504</v>
      </c>
      <c r="B150" s="270" t="s">
        <v>505</v>
      </c>
      <c r="C150" s="270">
        <v>2463</v>
      </c>
      <c r="D150" s="270">
        <v>1021</v>
      </c>
      <c r="E150" s="270">
        <v>13</v>
      </c>
      <c r="F150" s="270">
        <v>2.2520000000000002</v>
      </c>
      <c r="G150" s="270" t="s">
        <v>220</v>
      </c>
    </row>
    <row r="151" spans="1:7">
      <c r="A151" s="270" t="s">
        <v>506</v>
      </c>
      <c r="B151" s="270" t="s">
        <v>507</v>
      </c>
      <c r="C151" s="270">
        <v>2168</v>
      </c>
      <c r="D151" s="270">
        <v>751.35199999999998</v>
      </c>
      <c r="E151" s="270">
        <v>3</v>
      </c>
      <c r="F151" s="270">
        <v>0</v>
      </c>
      <c r="G151" s="270" t="s">
        <v>217</v>
      </c>
    </row>
    <row r="152" spans="1:7">
      <c r="A152" s="270" t="s">
        <v>508</v>
      </c>
      <c r="B152" s="270" t="s">
        <v>509</v>
      </c>
      <c r="C152" s="270">
        <v>2131</v>
      </c>
      <c r="D152" s="270">
        <v>1001.817</v>
      </c>
      <c r="E152" s="270">
        <v>13</v>
      </c>
      <c r="F152" s="270">
        <v>0</v>
      </c>
      <c r="G152" s="270" t="s">
        <v>217</v>
      </c>
    </row>
    <row r="153" spans="1:7">
      <c r="A153" s="270" t="s">
        <v>510</v>
      </c>
      <c r="B153" s="270" t="s">
        <v>511</v>
      </c>
      <c r="C153" s="270">
        <v>2361</v>
      </c>
      <c r="D153" s="270">
        <v>887.74099999999999</v>
      </c>
      <c r="E153" s="270">
        <v>8</v>
      </c>
      <c r="F153" s="270">
        <v>5</v>
      </c>
      <c r="G153" s="270" t="s">
        <v>223</v>
      </c>
    </row>
    <row r="154" spans="1:7">
      <c r="A154" s="270" t="s">
        <v>512</v>
      </c>
      <c r="B154" s="270" t="s">
        <v>513</v>
      </c>
      <c r="C154" s="270">
        <v>2400</v>
      </c>
      <c r="D154" s="270">
        <v>1018.7190000000001</v>
      </c>
      <c r="E154" s="270">
        <v>13</v>
      </c>
      <c r="F154" s="270">
        <v>5.05</v>
      </c>
      <c r="G154" s="270" t="s">
        <v>223</v>
      </c>
    </row>
    <row r="155" spans="1:7">
      <c r="A155" s="270" t="s">
        <v>514</v>
      </c>
      <c r="B155" s="270" t="s">
        <v>515</v>
      </c>
      <c r="C155" s="270">
        <v>2650</v>
      </c>
      <c r="D155" s="270">
        <v>807.49400000000003</v>
      </c>
      <c r="E155" s="270">
        <v>5</v>
      </c>
      <c r="F155" s="270">
        <v>1.04</v>
      </c>
      <c r="G155" s="270" t="s">
        <v>220</v>
      </c>
    </row>
    <row r="156" spans="1:7">
      <c r="A156" s="270" t="s">
        <v>516</v>
      </c>
      <c r="B156" s="270" t="s">
        <v>517</v>
      </c>
      <c r="C156" s="270">
        <v>2323</v>
      </c>
      <c r="D156" s="270">
        <v>1061.2380000000001</v>
      </c>
      <c r="E156" s="270">
        <v>15</v>
      </c>
      <c r="F156" s="270">
        <v>0.04</v>
      </c>
      <c r="G156" s="270" t="s">
        <v>217</v>
      </c>
    </row>
    <row r="157" spans="1:7">
      <c r="A157" s="270" t="s">
        <v>518</v>
      </c>
      <c r="B157" s="270" t="s">
        <v>519</v>
      </c>
      <c r="C157" s="270">
        <v>2594</v>
      </c>
      <c r="D157" s="270">
        <v>1013.8711999999999</v>
      </c>
      <c r="E157" s="270">
        <v>13</v>
      </c>
      <c r="F157" s="270">
        <v>3.43</v>
      </c>
      <c r="G157" s="270" t="s">
        <v>223</v>
      </c>
    </row>
    <row r="158" spans="1:7">
      <c r="A158" s="270" t="s">
        <v>520</v>
      </c>
      <c r="B158" s="270" t="s">
        <v>521</v>
      </c>
      <c r="C158" s="270">
        <v>2077</v>
      </c>
      <c r="D158" s="270">
        <v>1062.817</v>
      </c>
      <c r="E158" s="270">
        <v>15</v>
      </c>
      <c r="F158" s="270">
        <v>0</v>
      </c>
      <c r="G158" s="270" t="s">
        <v>217</v>
      </c>
    </row>
    <row r="159" spans="1:7">
      <c r="A159" s="270" t="s">
        <v>522</v>
      </c>
      <c r="B159" s="270" t="s">
        <v>523</v>
      </c>
      <c r="C159" s="270">
        <v>2361</v>
      </c>
      <c r="D159" s="270">
        <v>934.72</v>
      </c>
      <c r="E159" s="270">
        <v>10</v>
      </c>
      <c r="F159" s="270">
        <v>6.43</v>
      </c>
      <c r="G159" s="270" t="s">
        <v>226</v>
      </c>
    </row>
    <row r="160" spans="1:7">
      <c r="A160" s="270" t="s">
        <v>524</v>
      </c>
      <c r="B160" s="270" t="s">
        <v>523</v>
      </c>
      <c r="C160" s="270">
        <v>2410</v>
      </c>
      <c r="D160" s="270">
        <v>934.72</v>
      </c>
      <c r="E160" s="270">
        <v>10</v>
      </c>
      <c r="F160" s="270">
        <v>6.43</v>
      </c>
      <c r="G160" s="270" t="s">
        <v>226</v>
      </c>
    </row>
    <row r="161" spans="1:7">
      <c r="A161" s="270" t="s">
        <v>525</v>
      </c>
      <c r="B161" s="270" t="s">
        <v>526</v>
      </c>
      <c r="C161" s="270">
        <v>2345</v>
      </c>
      <c r="D161" s="270">
        <v>1042.9059999999999</v>
      </c>
      <c r="E161" s="270">
        <v>14</v>
      </c>
      <c r="F161" s="270">
        <v>2.52</v>
      </c>
      <c r="G161" s="270" t="s">
        <v>223</v>
      </c>
    </row>
    <row r="162" spans="1:7">
      <c r="A162" s="270" t="s">
        <v>527</v>
      </c>
      <c r="B162" s="270" t="s">
        <v>528</v>
      </c>
      <c r="C162" s="270">
        <v>2360</v>
      </c>
      <c r="D162" s="270">
        <v>955.96500000000003</v>
      </c>
      <c r="E162" s="270">
        <v>11</v>
      </c>
      <c r="F162" s="270">
        <v>3.9926470588235303</v>
      </c>
      <c r="G162" s="270" t="s">
        <v>223</v>
      </c>
    </row>
    <row r="163" spans="1:7">
      <c r="A163" s="270" t="s">
        <v>529</v>
      </c>
      <c r="B163" s="270" t="s">
        <v>530</v>
      </c>
      <c r="C163" s="270">
        <v>2144</v>
      </c>
      <c r="D163" s="270">
        <v>856.68899999999996</v>
      </c>
      <c r="E163" s="270">
        <v>7</v>
      </c>
      <c r="F163" s="270">
        <v>0</v>
      </c>
      <c r="G163" s="270" t="s">
        <v>217</v>
      </c>
    </row>
    <row r="164" spans="1:7">
      <c r="A164" s="270" t="s">
        <v>531</v>
      </c>
      <c r="B164" s="270" t="s">
        <v>532</v>
      </c>
      <c r="C164" s="270">
        <v>2515</v>
      </c>
      <c r="D164" s="270">
        <v>1083.7429999999999</v>
      </c>
      <c r="E164" s="270">
        <v>16</v>
      </c>
      <c r="F164" s="270">
        <v>7.0000000000000007E-2</v>
      </c>
      <c r="G164" s="270" t="s">
        <v>217</v>
      </c>
    </row>
    <row r="165" spans="1:7">
      <c r="A165" s="270" t="s">
        <v>533</v>
      </c>
      <c r="B165" s="270" t="s">
        <v>534</v>
      </c>
      <c r="C165" s="270">
        <v>2440</v>
      </c>
      <c r="D165" s="270">
        <v>986</v>
      </c>
      <c r="E165" s="270">
        <v>12</v>
      </c>
      <c r="F165" s="270">
        <v>3.1791304347826088</v>
      </c>
      <c r="G165" s="270" t="s">
        <v>223</v>
      </c>
    </row>
    <row r="166" spans="1:7">
      <c r="A166" s="270" t="s">
        <v>535</v>
      </c>
      <c r="B166" s="270" t="s">
        <v>536</v>
      </c>
      <c r="C166" s="270">
        <v>2171</v>
      </c>
      <c r="D166" s="270">
        <v>967.03200000000004</v>
      </c>
      <c r="E166" s="270">
        <v>11</v>
      </c>
      <c r="F166" s="270">
        <v>0</v>
      </c>
      <c r="G166" s="270" t="s">
        <v>217</v>
      </c>
    </row>
    <row r="167" spans="1:7">
      <c r="A167" s="270" t="s">
        <v>537</v>
      </c>
      <c r="B167" s="270" t="s">
        <v>536</v>
      </c>
      <c r="C167" s="270">
        <v>2179</v>
      </c>
      <c r="D167" s="270">
        <v>967.03200000000004</v>
      </c>
      <c r="E167" s="270">
        <v>11</v>
      </c>
      <c r="F167" s="270">
        <v>0</v>
      </c>
      <c r="G167" s="270" t="s">
        <v>217</v>
      </c>
    </row>
    <row r="168" spans="1:7">
      <c r="A168" s="270" t="s">
        <v>538</v>
      </c>
      <c r="B168" s="270" t="s">
        <v>539</v>
      </c>
      <c r="C168" s="270">
        <v>2107</v>
      </c>
      <c r="D168" s="270">
        <v>1098.1479999999999</v>
      </c>
      <c r="E168" s="270">
        <v>16</v>
      </c>
      <c r="F168" s="270">
        <v>0</v>
      </c>
      <c r="G168" s="270" t="s">
        <v>217</v>
      </c>
    </row>
    <row r="169" spans="1:7">
      <c r="A169" s="270" t="s">
        <v>540</v>
      </c>
      <c r="B169" s="270" t="s">
        <v>541</v>
      </c>
      <c r="C169" s="270">
        <v>2107</v>
      </c>
      <c r="D169" s="270">
        <v>1115.9186666666667</v>
      </c>
      <c r="E169" s="270">
        <v>17</v>
      </c>
      <c r="F169" s="270">
        <v>0</v>
      </c>
      <c r="G169" s="270" t="s">
        <v>217</v>
      </c>
    </row>
    <row r="170" spans="1:7">
      <c r="A170" s="270" t="s">
        <v>542</v>
      </c>
      <c r="B170" s="270" t="s">
        <v>543</v>
      </c>
      <c r="C170" s="270">
        <v>2850</v>
      </c>
      <c r="D170" s="270">
        <v>948.11099999999999</v>
      </c>
      <c r="E170" s="270">
        <v>10</v>
      </c>
      <c r="F170" s="270">
        <v>3.1293617021276594</v>
      </c>
      <c r="G170" s="270" t="s">
        <v>223</v>
      </c>
    </row>
    <row r="171" spans="1:7">
      <c r="A171" s="270" t="s">
        <v>544</v>
      </c>
      <c r="B171" s="270" t="s">
        <v>545</v>
      </c>
      <c r="C171" s="270">
        <v>2251</v>
      </c>
      <c r="D171" s="270">
        <v>1072.3530000000001</v>
      </c>
      <c r="E171" s="270">
        <v>15</v>
      </c>
      <c r="F171" s="270">
        <v>0</v>
      </c>
      <c r="G171" s="270" t="s">
        <v>217</v>
      </c>
    </row>
    <row r="172" spans="1:7">
      <c r="A172" s="270" t="s">
        <v>546</v>
      </c>
      <c r="B172" s="270" t="s">
        <v>547</v>
      </c>
      <c r="C172" s="270">
        <v>2577</v>
      </c>
      <c r="D172" s="270">
        <v>1079.0909999999999</v>
      </c>
      <c r="E172" s="270">
        <v>16</v>
      </c>
      <c r="F172" s="270">
        <v>0.82</v>
      </c>
      <c r="G172" s="270" t="s">
        <v>220</v>
      </c>
    </row>
    <row r="173" spans="1:7">
      <c r="A173" s="270" t="s">
        <v>548</v>
      </c>
      <c r="B173" s="270" t="s">
        <v>549</v>
      </c>
      <c r="C173" s="270">
        <v>2574</v>
      </c>
      <c r="D173" s="270">
        <v>1074</v>
      </c>
      <c r="E173" s="270">
        <v>15</v>
      </c>
      <c r="F173" s="270">
        <v>0.63428571428571423</v>
      </c>
      <c r="G173" s="270" t="s">
        <v>220</v>
      </c>
    </row>
    <row r="174" spans="1:7">
      <c r="A174" s="270" t="s">
        <v>550</v>
      </c>
      <c r="B174" s="270" t="s">
        <v>551</v>
      </c>
      <c r="C174" s="270">
        <v>2265</v>
      </c>
      <c r="D174" s="270">
        <v>1062</v>
      </c>
      <c r="E174" s="270">
        <v>15</v>
      </c>
      <c r="F174" s="270">
        <v>0.18</v>
      </c>
      <c r="G174" s="270" t="s">
        <v>217</v>
      </c>
    </row>
    <row r="175" spans="1:7">
      <c r="A175" s="270" t="s">
        <v>552</v>
      </c>
      <c r="B175" s="270" t="s">
        <v>551</v>
      </c>
      <c r="C175" s="270">
        <v>2530</v>
      </c>
      <c r="D175" s="270">
        <v>1062</v>
      </c>
      <c r="E175" s="270">
        <v>15</v>
      </c>
      <c r="F175" s="270">
        <v>0.34</v>
      </c>
      <c r="G175" s="270" t="s">
        <v>220</v>
      </c>
    </row>
    <row r="176" spans="1:7">
      <c r="A176" s="270" t="s">
        <v>553</v>
      </c>
      <c r="B176" s="270" t="s">
        <v>551</v>
      </c>
      <c r="C176" s="270">
        <v>2652</v>
      </c>
      <c r="D176" s="270">
        <v>1062</v>
      </c>
      <c r="E176" s="270">
        <v>15</v>
      </c>
      <c r="F176" s="270">
        <v>3.54</v>
      </c>
      <c r="G176" s="270" t="s">
        <v>223</v>
      </c>
    </row>
    <row r="177" spans="1:7">
      <c r="A177" s="270" t="s">
        <v>554</v>
      </c>
      <c r="B177" s="270" t="s">
        <v>551</v>
      </c>
      <c r="C177" s="270">
        <v>2844</v>
      </c>
      <c r="D177" s="270">
        <v>1062</v>
      </c>
      <c r="E177" s="270">
        <v>15</v>
      </c>
      <c r="F177" s="270">
        <v>3.98</v>
      </c>
      <c r="G177" s="270" t="s">
        <v>223</v>
      </c>
    </row>
    <row r="178" spans="1:7">
      <c r="A178" s="270" t="s">
        <v>555</v>
      </c>
      <c r="B178" s="270" t="s">
        <v>556</v>
      </c>
      <c r="C178" s="270">
        <v>2628</v>
      </c>
      <c r="D178" s="270">
        <v>1106</v>
      </c>
      <c r="E178" s="270">
        <v>17</v>
      </c>
      <c r="F178" s="270">
        <v>2.9558333333333331</v>
      </c>
      <c r="G178" s="270" t="s">
        <v>223</v>
      </c>
    </row>
    <row r="179" spans="1:7">
      <c r="A179" s="270" t="s">
        <v>557</v>
      </c>
      <c r="B179" s="270" t="s">
        <v>558</v>
      </c>
      <c r="C179" s="270">
        <v>2283</v>
      </c>
      <c r="D179" s="270">
        <v>875.63800000000003</v>
      </c>
      <c r="E179" s="270">
        <v>7</v>
      </c>
      <c r="F179" s="270">
        <v>0.04</v>
      </c>
      <c r="G179" s="270" t="s">
        <v>217</v>
      </c>
    </row>
    <row r="180" spans="1:7">
      <c r="A180" s="270" t="s">
        <v>559</v>
      </c>
      <c r="B180" s="270" t="s">
        <v>560</v>
      </c>
      <c r="C180" s="270">
        <v>2575</v>
      </c>
      <c r="D180" s="270">
        <v>1051.9359999999999</v>
      </c>
      <c r="E180" s="270">
        <v>15</v>
      </c>
      <c r="F180" s="270">
        <v>0.32</v>
      </c>
      <c r="G180" s="270" t="s">
        <v>220</v>
      </c>
    </row>
    <row r="181" spans="1:7">
      <c r="A181" s="270" t="s">
        <v>561</v>
      </c>
      <c r="B181" s="270" t="s">
        <v>562</v>
      </c>
      <c r="C181" s="270">
        <v>2390</v>
      </c>
      <c r="D181" s="270">
        <v>1015.628</v>
      </c>
      <c r="E181" s="270">
        <v>13</v>
      </c>
      <c r="F181" s="270">
        <v>4.4400000000000004</v>
      </c>
      <c r="G181" s="270" t="s">
        <v>223</v>
      </c>
    </row>
    <row r="182" spans="1:7">
      <c r="A182" s="270" t="s">
        <v>563</v>
      </c>
      <c r="B182" s="270" t="s">
        <v>564</v>
      </c>
      <c r="C182" s="270">
        <v>2825</v>
      </c>
      <c r="D182" s="270">
        <v>1030</v>
      </c>
      <c r="E182" s="270">
        <v>14</v>
      </c>
      <c r="F182" s="270">
        <v>8.1233333333333331</v>
      </c>
      <c r="G182" s="270" t="s">
        <v>226</v>
      </c>
    </row>
    <row r="183" spans="1:7">
      <c r="A183" s="270" t="s">
        <v>565</v>
      </c>
      <c r="B183" s="270" t="s">
        <v>566</v>
      </c>
      <c r="C183" s="270">
        <v>2470</v>
      </c>
      <c r="D183" s="270">
        <v>940.71400000000006</v>
      </c>
      <c r="E183" s="270">
        <v>10</v>
      </c>
      <c r="F183" s="270">
        <v>1.4941666666666666</v>
      </c>
      <c r="G183" s="270" t="s">
        <v>220</v>
      </c>
    </row>
    <row r="184" spans="1:7">
      <c r="A184" s="270" t="s">
        <v>567</v>
      </c>
      <c r="B184" s="270" t="s">
        <v>568</v>
      </c>
      <c r="C184" s="270">
        <v>2372</v>
      </c>
      <c r="D184" s="270">
        <v>937</v>
      </c>
      <c r="E184" s="270">
        <v>10</v>
      </c>
      <c r="F184" s="270">
        <v>3.78</v>
      </c>
      <c r="G184" s="270" t="s">
        <v>223</v>
      </c>
    </row>
    <row r="185" spans="1:7">
      <c r="A185" s="270" t="s">
        <v>569</v>
      </c>
      <c r="B185" s="270" t="s">
        <v>568</v>
      </c>
      <c r="C185" s="270">
        <v>2390</v>
      </c>
      <c r="D185" s="270">
        <v>1034.75</v>
      </c>
      <c r="E185" s="270">
        <v>14</v>
      </c>
      <c r="F185" s="270">
        <v>3.78</v>
      </c>
      <c r="G185" s="270" t="s">
        <v>223</v>
      </c>
    </row>
    <row r="186" spans="1:7">
      <c r="A186" s="270" t="s">
        <v>570</v>
      </c>
      <c r="B186" s="270" t="s">
        <v>568</v>
      </c>
      <c r="C186" s="270">
        <v>2422</v>
      </c>
      <c r="D186" s="270">
        <v>973</v>
      </c>
      <c r="E186" s="270">
        <v>11</v>
      </c>
      <c r="F186" s="270">
        <v>3.78</v>
      </c>
      <c r="G186" s="270" t="s">
        <v>223</v>
      </c>
    </row>
    <row r="187" spans="1:7">
      <c r="A187" s="270" t="s">
        <v>571</v>
      </c>
      <c r="B187" s="270" t="s">
        <v>568</v>
      </c>
      <c r="C187" s="270">
        <v>2484</v>
      </c>
      <c r="D187" s="270">
        <v>918</v>
      </c>
      <c r="E187" s="270">
        <v>9</v>
      </c>
      <c r="F187" s="270">
        <v>3.78</v>
      </c>
      <c r="G187" s="270" t="s">
        <v>223</v>
      </c>
    </row>
    <row r="188" spans="1:7">
      <c r="A188" s="270" t="s">
        <v>572</v>
      </c>
      <c r="B188" s="270" t="s">
        <v>568</v>
      </c>
      <c r="C188" s="270">
        <v>2622</v>
      </c>
      <c r="D188" s="270">
        <v>926.63599999999997</v>
      </c>
      <c r="E188" s="270">
        <v>10</v>
      </c>
      <c r="F188" s="270">
        <v>3.78</v>
      </c>
      <c r="G188" s="270" t="s">
        <v>223</v>
      </c>
    </row>
    <row r="189" spans="1:7">
      <c r="A189" s="270" t="s">
        <v>573</v>
      </c>
      <c r="B189" s="270" t="s">
        <v>568</v>
      </c>
      <c r="C189" s="270">
        <v>2671</v>
      </c>
      <c r="D189" s="270">
        <v>1030.5229999999999</v>
      </c>
      <c r="E189" s="270">
        <v>14</v>
      </c>
      <c r="F189" s="270">
        <v>3.78</v>
      </c>
      <c r="G189" s="270" t="s">
        <v>223</v>
      </c>
    </row>
    <row r="190" spans="1:7">
      <c r="A190" s="270" t="s">
        <v>574</v>
      </c>
      <c r="B190" s="270" t="s">
        <v>568</v>
      </c>
      <c r="C190" s="270">
        <v>2871</v>
      </c>
      <c r="D190" s="270">
        <v>973</v>
      </c>
      <c r="E190" s="270">
        <v>11</v>
      </c>
      <c r="F190" s="270">
        <v>3.78</v>
      </c>
      <c r="G190" s="270" t="s">
        <v>223</v>
      </c>
    </row>
    <row r="191" spans="1:7">
      <c r="A191" s="270" t="s">
        <v>575</v>
      </c>
      <c r="B191" s="270" t="s">
        <v>576</v>
      </c>
      <c r="C191" s="270">
        <v>2535</v>
      </c>
      <c r="D191" s="270">
        <v>1099</v>
      </c>
      <c r="E191" s="270">
        <v>16</v>
      </c>
      <c r="F191" s="270">
        <v>0.67</v>
      </c>
      <c r="G191" s="270" t="s">
        <v>220</v>
      </c>
    </row>
    <row r="192" spans="1:7">
      <c r="A192" s="270" t="s">
        <v>577</v>
      </c>
      <c r="B192" s="270" t="s">
        <v>578</v>
      </c>
      <c r="C192" s="270">
        <v>2806</v>
      </c>
      <c r="D192" s="270">
        <v>1024.6490000000001</v>
      </c>
      <c r="E192" s="270">
        <v>13</v>
      </c>
      <c r="F192" s="270">
        <v>3.12</v>
      </c>
      <c r="G192" s="270" t="s">
        <v>223</v>
      </c>
    </row>
    <row r="193" spans="1:7">
      <c r="A193" s="270" t="s">
        <v>579</v>
      </c>
      <c r="B193" s="270" t="s">
        <v>580</v>
      </c>
      <c r="C193" s="270">
        <v>2470</v>
      </c>
      <c r="D193" s="270">
        <v>1032.694</v>
      </c>
      <c r="E193" s="270">
        <v>14</v>
      </c>
      <c r="F193" s="270">
        <v>1.4941666666666666</v>
      </c>
      <c r="G193" s="270" t="s">
        <v>220</v>
      </c>
    </row>
    <row r="194" spans="1:7">
      <c r="A194" s="270" t="s">
        <v>581</v>
      </c>
      <c r="B194" s="270" t="s">
        <v>582</v>
      </c>
      <c r="C194" s="270">
        <v>2365</v>
      </c>
      <c r="D194" s="270">
        <v>1010.4640000000001</v>
      </c>
      <c r="E194" s="270">
        <v>13</v>
      </c>
      <c r="F194" s="270">
        <v>3.5726666666666671</v>
      </c>
      <c r="G194" s="270" t="s">
        <v>223</v>
      </c>
    </row>
    <row r="195" spans="1:7">
      <c r="A195" s="270" t="s">
        <v>583</v>
      </c>
      <c r="B195" s="270" t="s">
        <v>584</v>
      </c>
      <c r="C195" s="270">
        <v>2555</v>
      </c>
      <c r="D195" s="270">
        <v>990.67899999999997</v>
      </c>
      <c r="E195" s="270">
        <v>12</v>
      </c>
      <c r="F195" s="270">
        <v>0.26</v>
      </c>
      <c r="G195" s="270" t="s">
        <v>220</v>
      </c>
    </row>
    <row r="196" spans="1:7">
      <c r="A196" s="270" t="s">
        <v>585</v>
      </c>
      <c r="B196" s="270" t="s">
        <v>586</v>
      </c>
      <c r="C196" s="270">
        <v>2630</v>
      </c>
      <c r="D196" s="270">
        <v>1057.9680000000001</v>
      </c>
      <c r="E196" s="270">
        <v>15</v>
      </c>
      <c r="F196" s="270">
        <v>2.1578947368421058</v>
      </c>
      <c r="G196" s="270" t="s">
        <v>220</v>
      </c>
    </row>
    <row r="197" spans="1:7">
      <c r="A197" s="270" t="s">
        <v>587</v>
      </c>
      <c r="B197" s="270" t="s">
        <v>588</v>
      </c>
      <c r="C197" s="270">
        <v>2333</v>
      </c>
      <c r="D197" s="270">
        <v>1017</v>
      </c>
      <c r="E197" s="270">
        <v>13</v>
      </c>
      <c r="F197" s="270">
        <v>2.2953846153846151</v>
      </c>
      <c r="G197" s="270" t="s">
        <v>220</v>
      </c>
    </row>
    <row r="198" spans="1:7">
      <c r="A198" s="270" t="s">
        <v>589</v>
      </c>
      <c r="B198" s="270" t="s">
        <v>590</v>
      </c>
      <c r="C198" s="270">
        <v>2328</v>
      </c>
      <c r="D198" s="270">
        <v>1017</v>
      </c>
      <c r="E198" s="270">
        <v>13</v>
      </c>
      <c r="F198" s="270">
        <v>2.88</v>
      </c>
      <c r="G198" s="270" t="s">
        <v>223</v>
      </c>
    </row>
    <row r="199" spans="1:7">
      <c r="A199" s="270" t="s">
        <v>591</v>
      </c>
      <c r="B199" s="270" t="s">
        <v>590</v>
      </c>
      <c r="C199" s="270">
        <v>2333</v>
      </c>
      <c r="D199" s="270">
        <v>1017</v>
      </c>
      <c r="E199" s="270">
        <v>13</v>
      </c>
      <c r="F199" s="270">
        <v>2.88</v>
      </c>
      <c r="G199" s="270" t="s">
        <v>223</v>
      </c>
    </row>
    <row r="200" spans="1:7">
      <c r="A200" s="270" t="s">
        <v>592</v>
      </c>
      <c r="B200" s="270" t="s">
        <v>593</v>
      </c>
      <c r="C200" s="270">
        <v>2446</v>
      </c>
      <c r="D200" s="270">
        <v>958</v>
      </c>
      <c r="E200" s="270">
        <v>11</v>
      </c>
      <c r="F200" s="270">
        <v>2.38</v>
      </c>
      <c r="G200" s="270" t="s">
        <v>220</v>
      </c>
    </row>
    <row r="201" spans="1:7">
      <c r="A201" s="270" t="s">
        <v>594</v>
      </c>
      <c r="B201" s="270" t="s">
        <v>595</v>
      </c>
      <c r="C201" s="270">
        <v>2446</v>
      </c>
      <c r="D201" s="270">
        <v>996.15599999999995</v>
      </c>
      <c r="E201" s="270">
        <v>12</v>
      </c>
      <c r="F201" s="270">
        <v>2.4764705882352942</v>
      </c>
      <c r="G201" s="270" t="s">
        <v>223</v>
      </c>
    </row>
    <row r="202" spans="1:7">
      <c r="A202" s="270" t="s">
        <v>596</v>
      </c>
      <c r="B202" s="270" t="s">
        <v>597</v>
      </c>
      <c r="C202" s="270">
        <v>2477</v>
      </c>
      <c r="D202" s="270">
        <v>976.63199999999995</v>
      </c>
      <c r="E202" s="270">
        <v>12</v>
      </c>
      <c r="F202" s="270">
        <v>1.4</v>
      </c>
      <c r="G202" s="270" t="s">
        <v>220</v>
      </c>
    </row>
    <row r="203" spans="1:7">
      <c r="A203" s="270" t="s">
        <v>598</v>
      </c>
      <c r="B203" s="270" t="s">
        <v>599</v>
      </c>
      <c r="C203" s="270">
        <v>2358</v>
      </c>
      <c r="D203" s="270">
        <v>988</v>
      </c>
      <c r="E203" s="270">
        <v>12</v>
      </c>
      <c r="F203" s="270">
        <v>5.04</v>
      </c>
      <c r="G203" s="270" t="s">
        <v>223</v>
      </c>
    </row>
    <row r="204" spans="1:7">
      <c r="A204" s="270" t="s">
        <v>600</v>
      </c>
      <c r="B204" s="270" t="s">
        <v>599</v>
      </c>
      <c r="C204" s="270">
        <v>2359</v>
      </c>
      <c r="D204" s="270">
        <v>985</v>
      </c>
      <c r="E204" s="270">
        <v>12</v>
      </c>
      <c r="F204" s="270">
        <v>5.04</v>
      </c>
      <c r="G204" s="270" t="s">
        <v>223</v>
      </c>
    </row>
    <row r="205" spans="1:7">
      <c r="A205" s="270" t="s">
        <v>601</v>
      </c>
      <c r="B205" s="270" t="s">
        <v>599</v>
      </c>
      <c r="C205" s="270">
        <v>2422</v>
      </c>
      <c r="D205" s="270">
        <v>988</v>
      </c>
      <c r="E205" s="270">
        <v>12</v>
      </c>
      <c r="F205" s="270">
        <v>5.04</v>
      </c>
      <c r="G205" s="270" t="s">
        <v>223</v>
      </c>
    </row>
    <row r="206" spans="1:7">
      <c r="A206" s="270" t="s">
        <v>602</v>
      </c>
      <c r="B206" s="270" t="s">
        <v>599</v>
      </c>
      <c r="C206" s="270">
        <v>2447</v>
      </c>
      <c r="D206" s="270">
        <v>880</v>
      </c>
      <c r="E206" s="270">
        <v>8</v>
      </c>
      <c r="F206" s="270">
        <v>5.04</v>
      </c>
      <c r="G206" s="270" t="s">
        <v>223</v>
      </c>
    </row>
    <row r="207" spans="1:7">
      <c r="A207" s="270" t="s">
        <v>603</v>
      </c>
      <c r="B207" s="270" t="s">
        <v>604</v>
      </c>
      <c r="C207" s="270">
        <v>2820</v>
      </c>
      <c r="D207" s="270">
        <v>986.24300000000005</v>
      </c>
      <c r="E207" s="270">
        <v>12</v>
      </c>
      <c r="F207" s="270">
        <v>3.56</v>
      </c>
      <c r="G207" s="270" t="s">
        <v>223</v>
      </c>
    </row>
    <row r="208" spans="1:7">
      <c r="A208" s="270" t="s">
        <v>605</v>
      </c>
      <c r="B208" s="270" t="s">
        <v>606</v>
      </c>
      <c r="C208" s="270">
        <v>2575</v>
      </c>
      <c r="D208" s="270">
        <v>1022.529</v>
      </c>
      <c r="E208" s="270">
        <v>13</v>
      </c>
      <c r="F208" s="270">
        <v>1.118125</v>
      </c>
      <c r="G208" s="270" t="s">
        <v>220</v>
      </c>
    </row>
    <row r="209" spans="1:7">
      <c r="A209" s="270" t="s">
        <v>607</v>
      </c>
      <c r="B209" s="270" t="s">
        <v>608</v>
      </c>
      <c r="C209" s="270">
        <v>2358</v>
      </c>
      <c r="D209" s="270">
        <v>985</v>
      </c>
      <c r="E209" s="270">
        <v>12</v>
      </c>
      <c r="F209" s="270">
        <v>3.626666666666666</v>
      </c>
      <c r="G209" s="270" t="s">
        <v>223</v>
      </c>
    </row>
    <row r="210" spans="1:7">
      <c r="A210" s="270" t="s">
        <v>609</v>
      </c>
      <c r="B210" s="270" t="s">
        <v>610</v>
      </c>
      <c r="C210" s="270">
        <v>2264</v>
      </c>
      <c r="D210" s="270">
        <v>999.34400000000005</v>
      </c>
      <c r="E210" s="270">
        <v>12</v>
      </c>
      <c r="F210" s="270">
        <v>0.18615384615384617</v>
      </c>
      <c r="G210" s="270" t="s">
        <v>217</v>
      </c>
    </row>
    <row r="211" spans="1:7">
      <c r="A211" s="270" t="s">
        <v>611</v>
      </c>
      <c r="B211" s="270" t="s">
        <v>612</v>
      </c>
      <c r="C211" s="270">
        <v>2365</v>
      </c>
      <c r="D211" s="270">
        <v>1014</v>
      </c>
      <c r="E211" s="270">
        <v>13</v>
      </c>
      <c r="F211" s="270">
        <v>3.5726666666666671</v>
      </c>
      <c r="G211" s="270" t="s">
        <v>223</v>
      </c>
    </row>
    <row r="212" spans="1:7">
      <c r="A212" s="270" t="s">
        <v>613</v>
      </c>
      <c r="B212" s="270" t="s">
        <v>614</v>
      </c>
      <c r="C212" s="270">
        <v>2549</v>
      </c>
      <c r="D212" s="270">
        <v>1012.846</v>
      </c>
      <c r="E212" s="270">
        <v>13</v>
      </c>
      <c r="F212" s="270">
        <v>3.3344444444444452</v>
      </c>
      <c r="G212" s="270" t="s">
        <v>223</v>
      </c>
    </row>
    <row r="213" spans="1:7">
      <c r="A213" s="270" t="s">
        <v>615</v>
      </c>
      <c r="B213" s="270" t="s">
        <v>616</v>
      </c>
      <c r="C213" s="270">
        <v>2370</v>
      </c>
      <c r="D213" s="270">
        <v>952</v>
      </c>
      <c r="E213" s="270">
        <v>11</v>
      </c>
      <c r="F213" s="270">
        <v>3.770588235294118</v>
      </c>
      <c r="G213" s="270" t="s">
        <v>223</v>
      </c>
    </row>
    <row r="214" spans="1:7">
      <c r="A214" s="270" t="s">
        <v>617</v>
      </c>
      <c r="B214" s="270" t="s">
        <v>618</v>
      </c>
      <c r="C214" s="270">
        <v>2795</v>
      </c>
      <c r="D214" s="270">
        <v>998.81799999999998</v>
      </c>
      <c r="E214" s="270">
        <v>12</v>
      </c>
      <c r="F214" s="270">
        <v>1.7092537313432823</v>
      </c>
      <c r="G214" s="270" t="s">
        <v>220</v>
      </c>
    </row>
    <row r="215" spans="1:7">
      <c r="A215" s="270" t="s">
        <v>619</v>
      </c>
      <c r="B215" s="270" t="s">
        <v>620</v>
      </c>
      <c r="C215" s="270">
        <v>2365</v>
      </c>
      <c r="D215" s="270">
        <v>1032.2</v>
      </c>
      <c r="E215" s="270">
        <v>14</v>
      </c>
      <c r="F215" s="270">
        <v>3.5726666666666671</v>
      </c>
      <c r="G215" s="270" t="s">
        <v>223</v>
      </c>
    </row>
    <row r="216" spans="1:7">
      <c r="A216" s="270" t="s">
        <v>621</v>
      </c>
      <c r="B216" s="270" t="s">
        <v>622</v>
      </c>
      <c r="C216" s="270">
        <v>2867</v>
      </c>
      <c r="D216" s="270">
        <v>1006.818</v>
      </c>
      <c r="E216" s="270">
        <v>13</v>
      </c>
      <c r="F216" s="270">
        <v>3.97</v>
      </c>
      <c r="G216" s="270" t="s">
        <v>223</v>
      </c>
    </row>
    <row r="217" spans="1:7">
      <c r="A217" s="270" t="s">
        <v>623</v>
      </c>
      <c r="B217" s="270" t="s">
        <v>624</v>
      </c>
      <c r="C217" s="270">
        <v>2402</v>
      </c>
      <c r="D217" s="270">
        <v>999.46199999999999</v>
      </c>
      <c r="E217" s="270">
        <v>12</v>
      </c>
      <c r="F217" s="270">
        <v>4.9809999999999999</v>
      </c>
      <c r="G217" s="270" t="s">
        <v>223</v>
      </c>
    </row>
    <row r="218" spans="1:7">
      <c r="A218" s="270" t="s">
        <v>625</v>
      </c>
      <c r="B218" s="270" t="s">
        <v>626</v>
      </c>
      <c r="C218" s="270">
        <v>2264</v>
      </c>
      <c r="D218" s="270">
        <v>997.79057142857141</v>
      </c>
      <c r="E218" s="270">
        <v>12</v>
      </c>
      <c r="F218" s="270">
        <v>0.2</v>
      </c>
      <c r="G218" s="270" t="s">
        <v>217</v>
      </c>
    </row>
    <row r="219" spans="1:7">
      <c r="A219" s="270" t="s">
        <v>627</v>
      </c>
      <c r="B219" s="270" t="s">
        <v>628</v>
      </c>
      <c r="C219" s="270">
        <v>2093</v>
      </c>
      <c r="D219" s="270">
        <v>1138.1420000000001</v>
      </c>
      <c r="E219" s="270">
        <v>17</v>
      </c>
      <c r="F219" s="270">
        <v>0</v>
      </c>
      <c r="G219" s="270" t="s">
        <v>217</v>
      </c>
    </row>
    <row r="220" spans="1:7">
      <c r="A220" s="270" t="s">
        <v>629</v>
      </c>
      <c r="B220" s="270" t="s">
        <v>630</v>
      </c>
      <c r="C220" s="270">
        <v>2093</v>
      </c>
      <c r="D220" s="270">
        <v>1092.616</v>
      </c>
      <c r="E220" s="270">
        <v>16</v>
      </c>
      <c r="F220" s="270">
        <v>0</v>
      </c>
      <c r="G220" s="270" t="s">
        <v>217</v>
      </c>
    </row>
    <row r="221" spans="1:7">
      <c r="A221" s="270" t="s">
        <v>631</v>
      </c>
      <c r="B221" s="270" t="s">
        <v>632</v>
      </c>
      <c r="C221" s="270">
        <v>2519</v>
      </c>
      <c r="D221" s="270">
        <v>1024.934</v>
      </c>
      <c r="E221" s="270">
        <v>13</v>
      </c>
      <c r="F221" s="270">
        <v>0.09</v>
      </c>
      <c r="G221" s="270" t="s">
        <v>217</v>
      </c>
    </row>
    <row r="222" spans="1:7">
      <c r="A222" s="270" t="s">
        <v>633</v>
      </c>
      <c r="B222" s="270" t="s">
        <v>634</v>
      </c>
      <c r="C222" s="270">
        <v>2324</v>
      </c>
      <c r="D222" s="270">
        <v>1023.73</v>
      </c>
      <c r="E222" s="270">
        <v>13</v>
      </c>
      <c r="F222" s="270">
        <v>0.71</v>
      </c>
      <c r="G222" s="270" t="s">
        <v>220</v>
      </c>
    </row>
    <row r="223" spans="1:7">
      <c r="A223" s="270" t="s">
        <v>635</v>
      </c>
      <c r="B223" s="270" t="s">
        <v>636</v>
      </c>
      <c r="C223" s="270">
        <v>2831</v>
      </c>
      <c r="D223" s="270">
        <v>1011.176</v>
      </c>
      <c r="E223" s="270">
        <v>13</v>
      </c>
      <c r="F223" s="270">
        <v>6.9635000000000007</v>
      </c>
      <c r="G223" s="270" t="s">
        <v>226</v>
      </c>
    </row>
    <row r="224" spans="1:7">
      <c r="A224" s="270" t="s">
        <v>637</v>
      </c>
      <c r="B224" s="270" t="s">
        <v>638</v>
      </c>
      <c r="C224" s="270">
        <v>2622</v>
      </c>
      <c r="D224" s="270">
        <v>1057</v>
      </c>
      <c r="E224" s="270">
        <v>15</v>
      </c>
      <c r="F224" s="270">
        <v>1.86</v>
      </c>
      <c r="G224" s="270" t="s">
        <v>220</v>
      </c>
    </row>
    <row r="225" spans="1:7">
      <c r="A225" s="270" t="s">
        <v>639</v>
      </c>
      <c r="B225" s="270" t="s">
        <v>640</v>
      </c>
      <c r="C225" s="270">
        <v>2646</v>
      </c>
      <c r="D225" s="270">
        <v>1019.571</v>
      </c>
      <c r="E225" s="270">
        <v>13</v>
      </c>
      <c r="F225" s="270">
        <v>1.93</v>
      </c>
      <c r="G225" s="270" t="s">
        <v>220</v>
      </c>
    </row>
    <row r="226" spans="1:7">
      <c r="A226" s="270" t="s">
        <v>641</v>
      </c>
      <c r="B226" s="270" t="s">
        <v>642</v>
      </c>
      <c r="C226" s="270">
        <v>2441</v>
      </c>
      <c r="D226" s="270">
        <v>962</v>
      </c>
      <c r="E226" s="270">
        <v>11</v>
      </c>
      <c r="F226" s="270">
        <v>2.6225000000000005</v>
      </c>
      <c r="G226" s="270" t="s">
        <v>223</v>
      </c>
    </row>
    <row r="227" spans="1:7">
      <c r="A227" s="270" t="s">
        <v>643</v>
      </c>
      <c r="B227" s="270" t="s">
        <v>644</v>
      </c>
      <c r="C227" s="270">
        <v>2830</v>
      </c>
      <c r="D227" s="270">
        <v>1052.308</v>
      </c>
      <c r="E227" s="270">
        <v>15</v>
      </c>
      <c r="F227" s="270">
        <v>3.13</v>
      </c>
      <c r="G227" s="270" t="s">
        <v>223</v>
      </c>
    </row>
    <row r="228" spans="1:7">
      <c r="A228" s="270" t="s">
        <v>645</v>
      </c>
      <c r="B228" s="270" t="s">
        <v>646</v>
      </c>
      <c r="C228" s="270">
        <v>2478</v>
      </c>
      <c r="D228" s="270">
        <v>894.16</v>
      </c>
      <c r="E228" s="270">
        <v>8</v>
      </c>
      <c r="F228" s="270">
        <v>0.67</v>
      </c>
      <c r="G228" s="270" t="s">
        <v>220</v>
      </c>
    </row>
    <row r="229" spans="1:7">
      <c r="A229" s="270" t="s">
        <v>647</v>
      </c>
      <c r="B229" s="270" t="s">
        <v>648</v>
      </c>
      <c r="C229" s="270">
        <v>2795</v>
      </c>
      <c r="D229" s="270">
        <v>1000.429</v>
      </c>
      <c r="E229" s="270">
        <v>12</v>
      </c>
      <c r="F229" s="270">
        <v>1.7092537313432823</v>
      </c>
      <c r="G229" s="270" t="s">
        <v>220</v>
      </c>
    </row>
    <row r="230" spans="1:7">
      <c r="A230" s="270" t="s">
        <v>649</v>
      </c>
      <c r="B230" s="270" t="s">
        <v>650</v>
      </c>
      <c r="C230" s="270">
        <v>2041</v>
      </c>
      <c r="D230" s="270">
        <v>1103.481</v>
      </c>
      <c r="E230" s="270">
        <v>17</v>
      </c>
      <c r="F230" s="270">
        <v>0</v>
      </c>
      <c r="G230" s="270" t="s">
        <v>217</v>
      </c>
    </row>
    <row r="231" spans="1:7">
      <c r="A231" s="270" t="s">
        <v>651</v>
      </c>
      <c r="B231" s="270" t="s">
        <v>652</v>
      </c>
      <c r="C231" s="270">
        <v>2041</v>
      </c>
      <c r="D231" s="270">
        <v>1094.3009999999999</v>
      </c>
      <c r="E231" s="270">
        <v>16</v>
      </c>
      <c r="F231" s="270">
        <v>0</v>
      </c>
      <c r="G231" s="270" t="s">
        <v>217</v>
      </c>
    </row>
    <row r="232" spans="1:7">
      <c r="A232" s="270" t="s">
        <v>653</v>
      </c>
      <c r="B232" s="270" t="s">
        <v>654</v>
      </c>
      <c r="C232" s="270">
        <v>2088</v>
      </c>
      <c r="D232" s="270">
        <v>1113.6980000000001</v>
      </c>
      <c r="E232" s="270">
        <v>17</v>
      </c>
      <c r="F232" s="270">
        <v>0</v>
      </c>
      <c r="G232" s="270" t="s">
        <v>217</v>
      </c>
    </row>
    <row r="233" spans="1:7">
      <c r="A233" s="270" t="s">
        <v>655</v>
      </c>
      <c r="B233" s="270" t="s">
        <v>656</v>
      </c>
      <c r="C233" s="270">
        <v>2571</v>
      </c>
      <c r="D233" s="270">
        <v>1053.206625</v>
      </c>
      <c r="E233" s="270">
        <v>15</v>
      </c>
      <c r="F233" s="270">
        <v>0.65</v>
      </c>
      <c r="G233" s="270" t="s">
        <v>220</v>
      </c>
    </row>
    <row r="234" spans="1:7">
      <c r="A234" s="270" t="s">
        <v>657</v>
      </c>
      <c r="B234" s="270" t="s">
        <v>658</v>
      </c>
      <c r="C234" s="270">
        <v>2283</v>
      </c>
      <c r="D234" s="270">
        <v>1033.1780000000001</v>
      </c>
      <c r="E234" s="270">
        <v>14</v>
      </c>
      <c r="F234" s="270">
        <v>0</v>
      </c>
      <c r="G234" s="270" t="s">
        <v>217</v>
      </c>
    </row>
    <row r="235" spans="1:7">
      <c r="A235" s="270" t="s">
        <v>659</v>
      </c>
      <c r="B235" s="270" t="s">
        <v>658</v>
      </c>
      <c r="C235" s="270">
        <v>2571</v>
      </c>
      <c r="D235" s="270">
        <v>1035.2</v>
      </c>
      <c r="E235" s="270">
        <v>14</v>
      </c>
      <c r="F235" s="270">
        <v>0</v>
      </c>
      <c r="G235" s="270" t="s">
        <v>217</v>
      </c>
    </row>
    <row r="236" spans="1:7">
      <c r="A236" s="270" t="s">
        <v>660</v>
      </c>
      <c r="B236" s="270" t="s">
        <v>661</v>
      </c>
      <c r="C236" s="270">
        <v>2715</v>
      </c>
      <c r="D236" s="270">
        <v>961.86199999999997</v>
      </c>
      <c r="E236" s="270">
        <v>11</v>
      </c>
      <c r="F236" s="270">
        <v>4.62</v>
      </c>
      <c r="G236" s="270" t="s">
        <v>223</v>
      </c>
    </row>
    <row r="237" spans="1:7">
      <c r="A237" s="270" t="s">
        <v>662</v>
      </c>
      <c r="B237" s="270" t="s">
        <v>663</v>
      </c>
      <c r="C237" s="270">
        <v>2540</v>
      </c>
      <c r="D237" s="270">
        <v>1040.6669999999999</v>
      </c>
      <c r="E237" s="270">
        <v>14</v>
      </c>
      <c r="F237" s="270">
        <v>0.74</v>
      </c>
      <c r="G237" s="270" t="s">
        <v>220</v>
      </c>
    </row>
    <row r="238" spans="1:7">
      <c r="A238" s="270" t="s">
        <v>664</v>
      </c>
      <c r="B238" s="270" t="s">
        <v>665</v>
      </c>
      <c r="C238" s="270">
        <v>2446</v>
      </c>
      <c r="D238" s="270">
        <v>994</v>
      </c>
      <c r="E238" s="270">
        <v>12</v>
      </c>
      <c r="F238" s="270">
        <v>2.4764705882352942</v>
      </c>
      <c r="G238" s="270" t="s">
        <v>223</v>
      </c>
    </row>
    <row r="239" spans="1:7">
      <c r="A239" s="270" t="s">
        <v>666</v>
      </c>
      <c r="B239" s="270" t="s">
        <v>667</v>
      </c>
      <c r="C239" s="270">
        <v>2420</v>
      </c>
      <c r="D239" s="270">
        <v>979.09699999999998</v>
      </c>
      <c r="E239" s="270">
        <v>12</v>
      </c>
      <c r="F239" s="270">
        <v>1.81</v>
      </c>
      <c r="G239" s="270" t="s">
        <v>220</v>
      </c>
    </row>
    <row r="240" spans="1:7">
      <c r="A240" s="270" t="s">
        <v>668</v>
      </c>
      <c r="B240" s="270" t="s">
        <v>669</v>
      </c>
      <c r="C240" s="270">
        <v>2729</v>
      </c>
      <c r="D240" s="270">
        <v>1031</v>
      </c>
      <c r="E240" s="270">
        <v>14</v>
      </c>
      <c r="F240" s="270">
        <v>2.3426666666666667</v>
      </c>
      <c r="G240" s="270" t="s">
        <v>220</v>
      </c>
    </row>
    <row r="241" spans="1:7">
      <c r="A241" s="270" t="s">
        <v>670</v>
      </c>
      <c r="B241" s="270" t="s">
        <v>671</v>
      </c>
      <c r="C241" s="270">
        <v>2541</v>
      </c>
      <c r="D241" s="270">
        <v>1051.4549999999999</v>
      </c>
      <c r="E241" s="270">
        <v>15</v>
      </c>
      <c r="F241" s="270">
        <v>0.56666666666666665</v>
      </c>
      <c r="G241" s="270" t="s">
        <v>220</v>
      </c>
    </row>
    <row r="242" spans="1:7">
      <c r="A242" s="270" t="s">
        <v>672</v>
      </c>
      <c r="B242" s="270" t="s">
        <v>673</v>
      </c>
      <c r="C242" s="270">
        <v>2479</v>
      </c>
      <c r="D242" s="270">
        <v>1017.3630000000001</v>
      </c>
      <c r="E242" s="270">
        <v>13</v>
      </c>
      <c r="F242" s="270">
        <v>0.61</v>
      </c>
      <c r="G242" s="270" t="s">
        <v>220</v>
      </c>
    </row>
    <row r="243" spans="1:7">
      <c r="A243" s="270" t="s">
        <v>674</v>
      </c>
      <c r="B243" s="270" t="s">
        <v>675</v>
      </c>
      <c r="C243" s="270">
        <v>2804</v>
      </c>
      <c r="D243" s="270">
        <v>991.85874999999999</v>
      </c>
      <c r="E243" s="270">
        <v>12</v>
      </c>
      <c r="F243" s="270">
        <v>2.41</v>
      </c>
      <c r="G243" s="270" t="s">
        <v>223</v>
      </c>
    </row>
    <row r="244" spans="1:7">
      <c r="A244" s="270" t="s">
        <v>676</v>
      </c>
      <c r="B244" s="270" t="s">
        <v>677</v>
      </c>
      <c r="C244" s="270">
        <v>2404</v>
      </c>
      <c r="D244" s="270">
        <v>1052</v>
      </c>
      <c r="E244" s="270">
        <v>15</v>
      </c>
      <c r="F244" s="270">
        <v>4.8828571428571435</v>
      </c>
      <c r="G244" s="270" t="s">
        <v>223</v>
      </c>
    </row>
    <row r="245" spans="1:7">
      <c r="A245" s="270" t="s">
        <v>678</v>
      </c>
      <c r="B245" s="270" t="s">
        <v>679</v>
      </c>
      <c r="C245" s="270">
        <v>2582</v>
      </c>
      <c r="D245" s="270">
        <v>1101</v>
      </c>
      <c r="E245" s="270">
        <v>17</v>
      </c>
      <c r="F245" s="270">
        <v>1.8028571428571429</v>
      </c>
      <c r="G245" s="270" t="s">
        <v>220</v>
      </c>
    </row>
    <row r="246" spans="1:7">
      <c r="A246" s="270" t="s">
        <v>680</v>
      </c>
      <c r="B246" s="270" t="s">
        <v>681</v>
      </c>
      <c r="C246" s="270">
        <v>2234</v>
      </c>
      <c r="D246" s="270">
        <v>1101.4690000000001</v>
      </c>
      <c r="E246" s="270">
        <v>17</v>
      </c>
      <c r="F246" s="270">
        <v>0</v>
      </c>
      <c r="G246" s="270" t="s">
        <v>217</v>
      </c>
    </row>
    <row r="247" spans="1:7">
      <c r="A247" s="270" t="s">
        <v>682</v>
      </c>
      <c r="B247" s="270" t="s">
        <v>683</v>
      </c>
      <c r="C247" s="270">
        <v>2700</v>
      </c>
      <c r="D247" s="270">
        <v>1022.7848000000001</v>
      </c>
      <c r="E247" s="270">
        <v>13</v>
      </c>
      <c r="F247" s="270">
        <v>3.53</v>
      </c>
      <c r="G247" s="270" t="s">
        <v>223</v>
      </c>
    </row>
    <row r="248" spans="1:7">
      <c r="A248" s="270" t="s">
        <v>684</v>
      </c>
      <c r="B248" s="270" t="s">
        <v>685</v>
      </c>
      <c r="C248" s="270">
        <v>2216</v>
      </c>
      <c r="D248" s="270">
        <v>982.51900000000001</v>
      </c>
      <c r="E248" s="270">
        <v>12</v>
      </c>
      <c r="F248" s="270">
        <v>0</v>
      </c>
      <c r="G248" s="270" t="s">
        <v>217</v>
      </c>
    </row>
    <row r="249" spans="1:7">
      <c r="A249" s="270" t="s">
        <v>686</v>
      </c>
      <c r="B249" s="270" t="s">
        <v>687</v>
      </c>
      <c r="C249" s="270">
        <v>2019</v>
      </c>
      <c r="D249" s="270">
        <v>1025.5</v>
      </c>
      <c r="E249" s="270">
        <v>13</v>
      </c>
      <c r="F249" s="270">
        <v>0</v>
      </c>
      <c r="G249" s="270" t="s">
        <v>217</v>
      </c>
    </row>
    <row r="250" spans="1:7">
      <c r="A250" s="270" t="s">
        <v>688</v>
      </c>
      <c r="B250" s="270" t="s">
        <v>689</v>
      </c>
      <c r="C250" s="270">
        <v>2200</v>
      </c>
      <c r="D250" s="270">
        <v>977.30399999999997</v>
      </c>
      <c r="E250" s="270">
        <v>12</v>
      </c>
      <c r="F250" s="270">
        <v>0</v>
      </c>
      <c r="G250" s="270" t="s">
        <v>217</v>
      </c>
    </row>
    <row r="251" spans="1:7">
      <c r="A251" s="270" t="s">
        <v>690</v>
      </c>
      <c r="B251" s="270" t="s">
        <v>691</v>
      </c>
      <c r="C251" s="270">
        <v>2200</v>
      </c>
      <c r="D251" s="270">
        <v>927.48933333333332</v>
      </c>
      <c r="E251" s="270">
        <v>10</v>
      </c>
      <c r="F251" s="270">
        <v>0</v>
      </c>
      <c r="G251" s="270" t="s">
        <v>217</v>
      </c>
    </row>
    <row r="252" spans="1:7">
      <c r="A252" s="270" t="s">
        <v>692</v>
      </c>
      <c r="B252" s="270" t="s">
        <v>693</v>
      </c>
      <c r="C252" s="270">
        <v>2200</v>
      </c>
      <c r="D252" s="270">
        <v>873.02300000000002</v>
      </c>
      <c r="E252" s="270">
        <v>7</v>
      </c>
      <c r="F252" s="270">
        <v>0</v>
      </c>
      <c r="G252" s="270" t="s">
        <v>217</v>
      </c>
    </row>
    <row r="253" spans="1:7">
      <c r="A253" s="270" t="s">
        <v>694</v>
      </c>
      <c r="B253" s="270" t="s">
        <v>693</v>
      </c>
      <c r="C253" s="270">
        <v>2220</v>
      </c>
      <c r="D253" s="270">
        <v>873.02300000000002</v>
      </c>
      <c r="E253" s="270">
        <v>7</v>
      </c>
      <c r="F253" s="270">
        <v>0</v>
      </c>
      <c r="G253" s="270" t="s">
        <v>217</v>
      </c>
    </row>
    <row r="254" spans="1:7">
      <c r="A254" s="270" t="s">
        <v>695</v>
      </c>
      <c r="B254" s="270" t="s">
        <v>696</v>
      </c>
      <c r="C254" s="270">
        <v>2580</v>
      </c>
      <c r="D254" s="270">
        <v>1030.5809999999999</v>
      </c>
      <c r="E254" s="270">
        <v>14</v>
      </c>
      <c r="F254" s="270">
        <v>1.6700000000000004</v>
      </c>
      <c r="G254" s="270" t="s">
        <v>220</v>
      </c>
    </row>
    <row r="255" spans="1:7">
      <c r="A255" s="270" t="s">
        <v>697</v>
      </c>
      <c r="B255" s="270" t="s">
        <v>698</v>
      </c>
      <c r="C255" s="270">
        <v>2580</v>
      </c>
      <c r="D255" s="270">
        <v>1041.1379999999999</v>
      </c>
      <c r="E255" s="270">
        <v>14</v>
      </c>
      <c r="F255" s="270">
        <v>1.58</v>
      </c>
      <c r="G255" s="270" t="s">
        <v>220</v>
      </c>
    </row>
    <row r="256" spans="1:7">
      <c r="A256" s="270" t="s">
        <v>699</v>
      </c>
      <c r="B256" s="270" t="s">
        <v>700</v>
      </c>
      <c r="C256" s="270">
        <v>2360</v>
      </c>
      <c r="D256" s="270">
        <v>957.82532258064521</v>
      </c>
      <c r="E256" s="270">
        <v>11</v>
      </c>
      <c r="F256" s="270">
        <v>3.87</v>
      </c>
      <c r="G256" s="270" t="s">
        <v>223</v>
      </c>
    </row>
    <row r="257" spans="1:7">
      <c r="A257" s="270" t="s">
        <v>701</v>
      </c>
      <c r="B257" s="270" t="s">
        <v>702</v>
      </c>
      <c r="C257" s="270">
        <v>2347</v>
      </c>
      <c r="D257" s="270">
        <v>1006.52</v>
      </c>
      <c r="E257" s="270">
        <v>13</v>
      </c>
      <c r="F257" s="270">
        <v>5.0414285714285709</v>
      </c>
      <c r="G257" s="270" t="s">
        <v>223</v>
      </c>
    </row>
    <row r="258" spans="1:7">
      <c r="A258" s="270" t="s">
        <v>703</v>
      </c>
      <c r="B258" s="270" t="s">
        <v>704</v>
      </c>
      <c r="C258" s="270">
        <v>2486</v>
      </c>
      <c r="D258" s="270">
        <v>988.76499999999999</v>
      </c>
      <c r="E258" s="270">
        <v>12</v>
      </c>
      <c r="F258" s="270">
        <v>0</v>
      </c>
      <c r="G258" s="270" t="s">
        <v>217</v>
      </c>
    </row>
    <row r="259" spans="1:7">
      <c r="A259" s="270" t="s">
        <v>705</v>
      </c>
      <c r="B259" s="270" t="s">
        <v>706</v>
      </c>
      <c r="C259" s="270">
        <v>2463</v>
      </c>
      <c r="D259" s="270">
        <v>901.40899999999999</v>
      </c>
      <c r="E259" s="270">
        <v>9</v>
      </c>
      <c r="F259" s="270">
        <v>2.83</v>
      </c>
      <c r="G259" s="270" t="s">
        <v>223</v>
      </c>
    </row>
    <row r="260" spans="1:7">
      <c r="A260" s="270" t="s">
        <v>707</v>
      </c>
      <c r="B260" s="270" t="s">
        <v>706</v>
      </c>
      <c r="C260" s="270">
        <v>2469</v>
      </c>
      <c r="D260" s="270">
        <v>901.40899999999999</v>
      </c>
      <c r="E260" s="270">
        <v>9</v>
      </c>
      <c r="F260" s="270">
        <v>2.83</v>
      </c>
      <c r="G260" s="270" t="s">
        <v>223</v>
      </c>
    </row>
    <row r="261" spans="1:7">
      <c r="A261" s="270" t="s">
        <v>708</v>
      </c>
      <c r="B261" s="270" t="s">
        <v>709</v>
      </c>
      <c r="C261" s="270">
        <v>2300</v>
      </c>
      <c r="D261" s="270">
        <v>969.43799999999999</v>
      </c>
      <c r="E261" s="270">
        <v>11</v>
      </c>
      <c r="F261" s="270">
        <v>0</v>
      </c>
      <c r="G261" s="270" t="s">
        <v>217</v>
      </c>
    </row>
    <row r="262" spans="1:7">
      <c r="A262" s="270" t="s">
        <v>710</v>
      </c>
      <c r="B262" s="270" t="s">
        <v>711</v>
      </c>
      <c r="C262" s="270">
        <v>2083</v>
      </c>
      <c r="D262" s="270">
        <v>1028.146</v>
      </c>
      <c r="E262" s="270">
        <v>14</v>
      </c>
      <c r="F262" s="270">
        <v>0.76</v>
      </c>
      <c r="G262" s="270" t="s">
        <v>220</v>
      </c>
    </row>
    <row r="263" spans="1:7">
      <c r="A263" s="270" t="s">
        <v>712</v>
      </c>
      <c r="B263" s="270" t="s">
        <v>711</v>
      </c>
      <c r="C263" s="270">
        <v>2250</v>
      </c>
      <c r="D263" s="270">
        <v>1028.146</v>
      </c>
      <c r="E263" s="270">
        <v>14</v>
      </c>
      <c r="F263" s="270">
        <v>0.76</v>
      </c>
      <c r="G263" s="270" t="s">
        <v>220</v>
      </c>
    </row>
    <row r="264" spans="1:7">
      <c r="A264" s="270" t="s">
        <v>713</v>
      </c>
      <c r="B264" s="270" t="s">
        <v>714</v>
      </c>
      <c r="C264" s="270">
        <v>2850</v>
      </c>
      <c r="D264" s="270">
        <v>990</v>
      </c>
      <c r="E264" s="270">
        <v>12</v>
      </c>
      <c r="F264" s="270">
        <v>3.1293617021276594</v>
      </c>
      <c r="G264" s="270" t="s">
        <v>223</v>
      </c>
    </row>
    <row r="265" spans="1:7">
      <c r="A265" s="270" t="s">
        <v>715</v>
      </c>
      <c r="B265" s="270" t="s">
        <v>716</v>
      </c>
      <c r="C265" s="270">
        <v>2396</v>
      </c>
      <c r="D265" s="270">
        <v>869.12800000000004</v>
      </c>
      <c r="E265" s="270">
        <v>7</v>
      </c>
      <c r="F265" s="270">
        <v>6.12</v>
      </c>
      <c r="G265" s="270" t="s">
        <v>226</v>
      </c>
    </row>
    <row r="266" spans="1:7">
      <c r="A266" s="270" t="s">
        <v>717</v>
      </c>
      <c r="B266" s="270" t="s">
        <v>718</v>
      </c>
      <c r="C266" s="270">
        <v>2474</v>
      </c>
      <c r="D266" s="270">
        <v>926.52013043478246</v>
      </c>
      <c r="E266" s="270">
        <v>10</v>
      </c>
      <c r="F266" s="270">
        <v>1.3</v>
      </c>
      <c r="G266" s="270" t="s">
        <v>220</v>
      </c>
    </row>
    <row r="267" spans="1:7">
      <c r="A267" s="270" t="s">
        <v>719</v>
      </c>
      <c r="B267" s="270" t="s">
        <v>720</v>
      </c>
      <c r="C267" s="270">
        <v>2328</v>
      </c>
      <c r="D267" s="270">
        <v>1013.0229090909091</v>
      </c>
      <c r="E267" s="270">
        <v>13</v>
      </c>
      <c r="F267" s="270">
        <v>4.4000000000000004</v>
      </c>
      <c r="G267" s="270" t="s">
        <v>223</v>
      </c>
    </row>
    <row r="268" spans="1:7">
      <c r="A268" s="270" t="s">
        <v>721</v>
      </c>
      <c r="B268" s="270" t="s">
        <v>722</v>
      </c>
      <c r="C268" s="270">
        <v>2000</v>
      </c>
      <c r="D268" s="270">
        <v>626</v>
      </c>
      <c r="E268" s="270">
        <v>1</v>
      </c>
      <c r="F268" s="270">
        <v>0</v>
      </c>
      <c r="G268" s="270" t="s">
        <v>217</v>
      </c>
    </row>
    <row r="269" spans="1:7">
      <c r="A269" s="270" t="s">
        <v>723</v>
      </c>
      <c r="B269" s="270" t="s">
        <v>724</v>
      </c>
      <c r="C269" s="270">
        <v>2460</v>
      </c>
      <c r="D269" s="270">
        <v>898.20600000000002</v>
      </c>
      <c r="E269" s="270">
        <v>8</v>
      </c>
      <c r="F269" s="270">
        <v>2.925238095238095</v>
      </c>
      <c r="G269" s="270" t="s">
        <v>223</v>
      </c>
    </row>
    <row r="270" spans="1:7">
      <c r="A270" s="270" t="s">
        <v>725</v>
      </c>
      <c r="B270" s="270" t="s">
        <v>726</v>
      </c>
      <c r="C270" s="270">
        <v>2234</v>
      </c>
      <c r="D270" s="270">
        <v>1111.643</v>
      </c>
      <c r="E270" s="270">
        <v>17</v>
      </c>
      <c r="F270" s="270">
        <v>1.5000000000000001E-2</v>
      </c>
      <c r="G270" s="270" t="s">
        <v>217</v>
      </c>
    </row>
    <row r="271" spans="1:7">
      <c r="A271" s="270" t="s">
        <v>727</v>
      </c>
      <c r="B271" s="270" t="s">
        <v>728</v>
      </c>
      <c r="C271" s="270">
        <v>2565</v>
      </c>
      <c r="D271" s="270">
        <v>1090.556</v>
      </c>
      <c r="E271" s="270">
        <v>16</v>
      </c>
      <c r="F271" s="270">
        <v>0.01</v>
      </c>
      <c r="G271" s="270" t="s">
        <v>217</v>
      </c>
    </row>
    <row r="272" spans="1:7">
      <c r="A272" s="270" t="s">
        <v>729</v>
      </c>
      <c r="B272" s="270" t="s">
        <v>730</v>
      </c>
      <c r="C272" s="270">
        <v>2207</v>
      </c>
      <c r="D272" s="270">
        <v>1041.3240000000001</v>
      </c>
      <c r="E272" s="270">
        <v>14</v>
      </c>
      <c r="F272" s="270">
        <v>0</v>
      </c>
      <c r="G272" s="270" t="s">
        <v>217</v>
      </c>
    </row>
    <row r="273" spans="1:7">
      <c r="A273" s="270" t="s">
        <v>731</v>
      </c>
      <c r="B273" s="270" t="s">
        <v>732</v>
      </c>
      <c r="C273" s="270">
        <v>2207</v>
      </c>
      <c r="D273" s="270">
        <v>983.95</v>
      </c>
      <c r="E273" s="270">
        <v>12</v>
      </c>
      <c r="F273" s="270">
        <v>0</v>
      </c>
      <c r="G273" s="270" t="s">
        <v>217</v>
      </c>
    </row>
    <row r="274" spans="1:7">
      <c r="A274" s="270" t="s">
        <v>733</v>
      </c>
      <c r="B274" s="270" t="s">
        <v>734</v>
      </c>
      <c r="C274" s="270">
        <v>2665</v>
      </c>
      <c r="D274" s="270">
        <v>992.91700000000003</v>
      </c>
      <c r="E274" s="270">
        <v>12</v>
      </c>
      <c r="F274" s="270">
        <v>4.04</v>
      </c>
      <c r="G274" s="270" t="s">
        <v>223</v>
      </c>
    </row>
    <row r="275" spans="1:7">
      <c r="A275" s="270" t="s">
        <v>735</v>
      </c>
      <c r="B275" s="270" t="s">
        <v>736</v>
      </c>
      <c r="C275" s="270">
        <v>2574</v>
      </c>
      <c r="D275" s="270">
        <v>1012.074</v>
      </c>
      <c r="E275" s="270">
        <v>13</v>
      </c>
      <c r="F275" s="270">
        <v>0.56000000000000005</v>
      </c>
      <c r="G275" s="270" t="s">
        <v>220</v>
      </c>
    </row>
    <row r="276" spans="1:7">
      <c r="A276" s="270" t="s">
        <v>737</v>
      </c>
      <c r="B276" s="270" t="s">
        <v>738</v>
      </c>
      <c r="C276" s="270">
        <v>2732</v>
      </c>
      <c r="D276" s="270">
        <v>997.55600000000004</v>
      </c>
      <c r="E276" s="270">
        <v>12</v>
      </c>
      <c r="F276" s="270">
        <v>3.13</v>
      </c>
      <c r="G276" s="270" t="s">
        <v>223</v>
      </c>
    </row>
    <row r="277" spans="1:7">
      <c r="A277" s="270" t="s">
        <v>739</v>
      </c>
      <c r="B277" s="270" t="s">
        <v>740</v>
      </c>
      <c r="C277" s="270">
        <v>2850</v>
      </c>
      <c r="D277" s="270">
        <v>992</v>
      </c>
      <c r="E277" s="270">
        <v>12</v>
      </c>
      <c r="F277" s="270">
        <v>4.2300000000000004</v>
      </c>
      <c r="G277" s="270" t="s">
        <v>223</v>
      </c>
    </row>
    <row r="278" spans="1:7">
      <c r="A278" s="270" t="s">
        <v>741</v>
      </c>
      <c r="B278" s="270" t="s">
        <v>742</v>
      </c>
      <c r="C278" s="270">
        <v>2474</v>
      </c>
      <c r="D278" s="270">
        <v>860</v>
      </c>
      <c r="E278" s="270">
        <v>7</v>
      </c>
      <c r="F278" s="270">
        <v>1.61</v>
      </c>
      <c r="G278" s="270" t="s">
        <v>220</v>
      </c>
    </row>
    <row r="279" spans="1:7">
      <c r="A279" s="270" t="s">
        <v>743</v>
      </c>
      <c r="B279" s="270" t="s">
        <v>744</v>
      </c>
      <c r="C279" s="270">
        <v>2668</v>
      </c>
      <c r="D279" s="270">
        <v>1021.354</v>
      </c>
      <c r="E279" s="270">
        <v>13</v>
      </c>
      <c r="F279" s="270">
        <v>4.38</v>
      </c>
      <c r="G279" s="270" t="s">
        <v>223</v>
      </c>
    </row>
    <row r="280" spans="1:7">
      <c r="A280" s="270" t="s">
        <v>745</v>
      </c>
      <c r="B280" s="270" t="s">
        <v>744</v>
      </c>
      <c r="C280" s="270">
        <v>2671</v>
      </c>
      <c r="D280" s="270">
        <v>1021.354</v>
      </c>
      <c r="E280" s="270">
        <v>13</v>
      </c>
      <c r="F280" s="270">
        <v>4.38</v>
      </c>
      <c r="G280" s="270" t="s">
        <v>223</v>
      </c>
    </row>
    <row r="281" spans="1:7">
      <c r="A281" s="270" t="s">
        <v>746</v>
      </c>
      <c r="B281" s="270" t="s">
        <v>747</v>
      </c>
      <c r="C281" s="270">
        <v>2852</v>
      </c>
      <c r="D281" s="270">
        <v>981.51300000000003</v>
      </c>
      <c r="E281" s="270">
        <v>12</v>
      </c>
      <c r="F281" s="270">
        <v>3.0484615384615386</v>
      </c>
      <c r="G281" s="270" t="s">
        <v>223</v>
      </c>
    </row>
    <row r="282" spans="1:7">
      <c r="A282" s="270" t="s">
        <v>748</v>
      </c>
      <c r="B282" s="270" t="s">
        <v>749</v>
      </c>
      <c r="C282" s="270">
        <v>2278</v>
      </c>
      <c r="D282" s="270">
        <v>990.61</v>
      </c>
      <c r="E282" s="270">
        <v>12</v>
      </c>
      <c r="F282" s="270">
        <v>0</v>
      </c>
      <c r="G282" s="270" t="s">
        <v>217</v>
      </c>
    </row>
    <row r="283" spans="1:7">
      <c r="A283" s="270" t="s">
        <v>750</v>
      </c>
      <c r="B283" s="270" t="s">
        <v>751</v>
      </c>
      <c r="C283" s="270">
        <v>3644</v>
      </c>
      <c r="D283" s="270">
        <v>1005.968</v>
      </c>
      <c r="E283" s="270">
        <v>13</v>
      </c>
      <c r="F283" s="270">
        <v>1.58</v>
      </c>
      <c r="G283" s="270" t="s">
        <v>220</v>
      </c>
    </row>
    <row r="284" spans="1:7">
      <c r="A284" s="270" t="s">
        <v>752</v>
      </c>
      <c r="B284" s="270" t="s">
        <v>753</v>
      </c>
      <c r="C284" s="270">
        <v>2347</v>
      </c>
      <c r="D284" s="270">
        <v>902.68100000000004</v>
      </c>
      <c r="E284" s="270">
        <v>9</v>
      </c>
      <c r="F284" s="270">
        <v>4.08</v>
      </c>
      <c r="G284" s="270" t="s">
        <v>223</v>
      </c>
    </row>
    <row r="285" spans="1:7">
      <c r="A285" s="270" t="s">
        <v>754</v>
      </c>
      <c r="B285" s="270" t="s">
        <v>755</v>
      </c>
      <c r="C285" s="270">
        <v>2528</v>
      </c>
      <c r="D285" s="270">
        <v>917.90800000000002</v>
      </c>
      <c r="E285" s="270">
        <v>9</v>
      </c>
      <c r="F285" s="270">
        <v>0.15</v>
      </c>
      <c r="G285" s="270" t="s">
        <v>217</v>
      </c>
    </row>
    <row r="286" spans="1:7">
      <c r="A286" s="270" t="s">
        <v>756</v>
      </c>
      <c r="B286" s="270" t="s">
        <v>757</v>
      </c>
      <c r="C286" s="270">
        <v>2528</v>
      </c>
      <c r="D286" s="270">
        <v>998.476</v>
      </c>
      <c r="E286" s="270">
        <v>12</v>
      </c>
      <c r="F286" s="270">
        <v>0.15</v>
      </c>
      <c r="G286" s="270" t="s">
        <v>217</v>
      </c>
    </row>
    <row r="287" spans="1:7">
      <c r="A287" s="270" t="s">
        <v>758</v>
      </c>
      <c r="B287" s="270" t="s">
        <v>759</v>
      </c>
      <c r="C287" s="270">
        <v>2804</v>
      </c>
      <c r="D287" s="270">
        <v>991.85874999999999</v>
      </c>
      <c r="E287" s="270">
        <v>12</v>
      </c>
      <c r="F287" s="270">
        <v>2.79</v>
      </c>
      <c r="G287" s="270" t="s">
        <v>223</v>
      </c>
    </row>
    <row r="288" spans="1:7">
      <c r="A288" s="270" t="s">
        <v>760</v>
      </c>
      <c r="B288" s="270" t="s">
        <v>761</v>
      </c>
      <c r="C288" s="270">
        <v>2441</v>
      </c>
      <c r="D288" s="270">
        <v>944.03700000000003</v>
      </c>
      <c r="E288" s="270">
        <v>10</v>
      </c>
      <c r="F288" s="270">
        <v>2.6225000000000005</v>
      </c>
      <c r="G288" s="270" t="s">
        <v>223</v>
      </c>
    </row>
    <row r="289" spans="1:7">
      <c r="A289" s="270" t="s">
        <v>762</v>
      </c>
      <c r="B289" s="270" t="s">
        <v>763</v>
      </c>
      <c r="C289" s="270">
        <v>2546</v>
      </c>
      <c r="D289" s="270">
        <v>995</v>
      </c>
      <c r="E289" s="270">
        <v>12</v>
      </c>
      <c r="F289" s="270">
        <v>3.4853333333333336</v>
      </c>
      <c r="G289" s="270" t="s">
        <v>223</v>
      </c>
    </row>
    <row r="290" spans="1:7">
      <c r="A290" s="270" t="s">
        <v>764</v>
      </c>
      <c r="B290" s="270" t="s">
        <v>765</v>
      </c>
      <c r="C290" s="270">
        <v>2580</v>
      </c>
      <c r="D290" s="270">
        <v>1032.1203829787237</v>
      </c>
      <c r="E290" s="270">
        <v>14</v>
      </c>
      <c r="F290" s="270">
        <v>2.4900000000000002</v>
      </c>
      <c r="G290" s="270" t="s">
        <v>223</v>
      </c>
    </row>
    <row r="291" spans="1:7">
      <c r="A291" s="270" t="s">
        <v>766</v>
      </c>
      <c r="B291" s="270" t="s">
        <v>767</v>
      </c>
      <c r="C291" s="270">
        <v>2710</v>
      </c>
      <c r="D291" s="270">
        <v>1016.636</v>
      </c>
      <c r="E291" s="270">
        <v>13</v>
      </c>
      <c r="F291" s="270">
        <v>3.458181818181818</v>
      </c>
      <c r="G291" s="270" t="s">
        <v>223</v>
      </c>
    </row>
    <row r="292" spans="1:7">
      <c r="A292" s="270" t="s">
        <v>768</v>
      </c>
      <c r="B292" s="270" t="s">
        <v>769</v>
      </c>
      <c r="C292" s="270">
        <v>2533</v>
      </c>
      <c r="D292" s="270">
        <v>1099.5</v>
      </c>
      <c r="E292" s="270">
        <v>16</v>
      </c>
      <c r="F292" s="270">
        <v>0.77</v>
      </c>
      <c r="G292" s="270" t="s">
        <v>220</v>
      </c>
    </row>
    <row r="293" spans="1:7">
      <c r="A293" s="270" t="s">
        <v>770</v>
      </c>
      <c r="B293" s="270" t="s">
        <v>769</v>
      </c>
      <c r="C293" s="270">
        <v>2577</v>
      </c>
      <c r="D293" s="270">
        <v>1099.5</v>
      </c>
      <c r="E293" s="270">
        <v>16</v>
      </c>
      <c r="F293" s="270">
        <v>0.77</v>
      </c>
      <c r="G293" s="270" t="s">
        <v>220</v>
      </c>
    </row>
    <row r="294" spans="1:7">
      <c r="A294" s="270" t="s">
        <v>771</v>
      </c>
      <c r="B294" s="270" t="s">
        <v>772</v>
      </c>
      <c r="C294" s="270">
        <v>2577</v>
      </c>
      <c r="D294" s="270">
        <v>1070.258</v>
      </c>
      <c r="E294" s="270">
        <v>15</v>
      </c>
      <c r="F294" s="270">
        <v>1.08</v>
      </c>
      <c r="G294" s="270" t="s">
        <v>220</v>
      </c>
    </row>
    <row r="295" spans="1:7">
      <c r="A295" s="270" t="s">
        <v>773</v>
      </c>
      <c r="B295" s="270" t="s">
        <v>774</v>
      </c>
      <c r="C295" s="270">
        <v>2460</v>
      </c>
      <c r="D295" s="270">
        <v>924</v>
      </c>
      <c r="E295" s="270">
        <v>9</v>
      </c>
      <c r="F295" s="270">
        <v>3.38</v>
      </c>
      <c r="G295" s="270" t="s">
        <v>223</v>
      </c>
    </row>
    <row r="296" spans="1:7">
      <c r="A296" s="270" t="s">
        <v>775</v>
      </c>
      <c r="B296" s="270" t="s">
        <v>776</v>
      </c>
      <c r="C296" s="270">
        <v>2540</v>
      </c>
      <c r="D296" s="270">
        <v>1040</v>
      </c>
      <c r="E296" s="270">
        <v>14</v>
      </c>
      <c r="F296" s="270">
        <v>0.95081632653061199</v>
      </c>
      <c r="G296" s="270" t="s">
        <v>220</v>
      </c>
    </row>
    <row r="297" spans="1:7">
      <c r="A297" s="270" t="s">
        <v>777</v>
      </c>
      <c r="B297" s="270" t="s">
        <v>778</v>
      </c>
      <c r="C297" s="270">
        <v>2422</v>
      </c>
      <c r="D297" s="270">
        <v>991.76900000000001</v>
      </c>
      <c r="E297" s="270">
        <v>12</v>
      </c>
      <c r="F297" s="270">
        <v>2.7056666666666671</v>
      </c>
      <c r="G297" s="270" t="s">
        <v>223</v>
      </c>
    </row>
    <row r="298" spans="1:7">
      <c r="A298" s="270" t="s">
        <v>779</v>
      </c>
      <c r="B298" s="270" t="s">
        <v>780</v>
      </c>
      <c r="C298" s="270">
        <v>2422</v>
      </c>
      <c r="D298" s="270">
        <v>1020.261</v>
      </c>
      <c r="E298" s="270">
        <v>13</v>
      </c>
      <c r="F298" s="270">
        <v>2.2200000000000002</v>
      </c>
      <c r="G298" s="270" t="s">
        <v>220</v>
      </c>
    </row>
    <row r="299" spans="1:7">
      <c r="A299" s="270" t="s">
        <v>781</v>
      </c>
      <c r="B299" s="270" t="s">
        <v>782</v>
      </c>
      <c r="C299" s="270">
        <v>2840</v>
      </c>
      <c r="D299" s="270">
        <v>973.74974999999995</v>
      </c>
      <c r="E299" s="270">
        <v>11</v>
      </c>
      <c r="F299" s="270">
        <v>13.49</v>
      </c>
      <c r="G299" s="270" t="s">
        <v>229</v>
      </c>
    </row>
    <row r="300" spans="1:7">
      <c r="A300" s="270" t="s">
        <v>783</v>
      </c>
      <c r="B300" s="270" t="s">
        <v>784</v>
      </c>
      <c r="C300" s="270">
        <v>2622</v>
      </c>
      <c r="D300" s="270">
        <v>757.2596603773585</v>
      </c>
      <c r="E300" s="270">
        <v>3</v>
      </c>
      <c r="F300" s="270">
        <v>1.93</v>
      </c>
      <c r="G300" s="270" t="s">
        <v>220</v>
      </c>
    </row>
    <row r="301" spans="1:7">
      <c r="A301" s="270" t="s">
        <v>785</v>
      </c>
      <c r="B301" s="270" t="s">
        <v>786</v>
      </c>
      <c r="C301" s="270">
        <v>2338</v>
      </c>
      <c r="D301" s="270">
        <v>991</v>
      </c>
      <c r="E301" s="270">
        <v>12</v>
      </c>
      <c r="F301" s="270">
        <v>4.1500000000000004</v>
      </c>
      <c r="G301" s="270" t="s">
        <v>223</v>
      </c>
    </row>
    <row r="302" spans="1:7">
      <c r="A302" s="270" t="s">
        <v>787</v>
      </c>
      <c r="B302" s="270" t="s">
        <v>786</v>
      </c>
      <c r="C302" s="270">
        <v>2340</v>
      </c>
      <c r="D302" s="270">
        <v>1005.2329999999999</v>
      </c>
      <c r="E302" s="270">
        <v>13</v>
      </c>
      <c r="F302" s="270">
        <v>4.1500000000000004</v>
      </c>
      <c r="G302" s="270" t="s">
        <v>223</v>
      </c>
    </row>
    <row r="303" spans="1:7">
      <c r="A303" s="270" t="s">
        <v>788</v>
      </c>
      <c r="B303" s="270" t="s">
        <v>786</v>
      </c>
      <c r="C303" s="270">
        <v>2799</v>
      </c>
      <c r="D303" s="270">
        <v>991</v>
      </c>
      <c r="E303" s="270">
        <v>12</v>
      </c>
      <c r="F303" s="270">
        <v>2.1</v>
      </c>
      <c r="G303" s="270" t="s">
        <v>220</v>
      </c>
    </row>
    <row r="304" spans="1:7">
      <c r="A304" s="270" t="s">
        <v>789</v>
      </c>
      <c r="B304" s="270" t="s">
        <v>790</v>
      </c>
      <c r="C304" s="270">
        <v>2794</v>
      </c>
      <c r="D304" s="270">
        <v>979.21679999999992</v>
      </c>
      <c r="E304" s="270">
        <v>12</v>
      </c>
      <c r="F304" s="270">
        <v>2.87</v>
      </c>
      <c r="G304" s="270" t="s">
        <v>223</v>
      </c>
    </row>
    <row r="305" spans="1:7">
      <c r="A305" s="270" t="s">
        <v>791</v>
      </c>
      <c r="B305" s="270" t="s">
        <v>792</v>
      </c>
      <c r="C305" s="270">
        <v>2594</v>
      </c>
      <c r="D305" s="270">
        <v>1025.316</v>
      </c>
      <c r="E305" s="270">
        <v>13</v>
      </c>
      <c r="F305" s="270">
        <v>2.8886666666666665</v>
      </c>
      <c r="G305" s="270" t="s">
        <v>223</v>
      </c>
    </row>
    <row r="306" spans="1:7">
      <c r="A306" s="270" t="s">
        <v>793</v>
      </c>
      <c r="B306" s="270" t="s">
        <v>794</v>
      </c>
      <c r="C306" s="270">
        <v>2396</v>
      </c>
      <c r="D306" s="270">
        <v>984</v>
      </c>
      <c r="E306" s="270">
        <v>12</v>
      </c>
      <c r="F306" s="270">
        <v>6.1940000000000008</v>
      </c>
      <c r="G306" s="270" t="s">
        <v>226</v>
      </c>
    </row>
    <row r="307" spans="1:7">
      <c r="A307" s="270" t="s">
        <v>795</v>
      </c>
      <c r="B307" s="270" t="s">
        <v>796</v>
      </c>
      <c r="C307" s="270">
        <v>2460</v>
      </c>
      <c r="D307" s="270">
        <v>814</v>
      </c>
      <c r="E307" s="270">
        <v>5</v>
      </c>
      <c r="F307" s="270">
        <v>4.1900000000000004</v>
      </c>
      <c r="G307" s="270" t="s">
        <v>223</v>
      </c>
    </row>
    <row r="308" spans="1:7">
      <c r="A308" s="270" t="s">
        <v>797</v>
      </c>
      <c r="B308" s="270" t="s">
        <v>796</v>
      </c>
      <c r="C308" s="270">
        <v>2469</v>
      </c>
      <c r="D308" s="270">
        <v>814</v>
      </c>
      <c r="E308" s="270">
        <v>5</v>
      </c>
      <c r="F308" s="270">
        <v>4.1900000000000004</v>
      </c>
      <c r="G308" s="270" t="s">
        <v>223</v>
      </c>
    </row>
    <row r="309" spans="1:7">
      <c r="A309" s="270" t="s">
        <v>798</v>
      </c>
      <c r="B309" s="270" t="s">
        <v>799</v>
      </c>
      <c r="C309" s="270">
        <v>2540</v>
      </c>
      <c r="D309" s="270">
        <v>955.20500000000004</v>
      </c>
      <c r="E309" s="270">
        <v>11</v>
      </c>
      <c r="F309" s="270">
        <v>0.87</v>
      </c>
      <c r="G309" s="270" t="s">
        <v>220</v>
      </c>
    </row>
    <row r="310" spans="1:7">
      <c r="A310" s="270" t="s">
        <v>800</v>
      </c>
      <c r="B310" s="270" t="s">
        <v>801</v>
      </c>
      <c r="C310" s="270">
        <v>2197</v>
      </c>
      <c r="D310" s="270">
        <v>914.93299999999999</v>
      </c>
      <c r="E310" s="270">
        <v>9</v>
      </c>
      <c r="F310" s="270" t="s">
        <v>356</v>
      </c>
      <c r="G310" s="270" t="s">
        <v>217</v>
      </c>
    </row>
    <row r="311" spans="1:7">
      <c r="A311" s="270" t="s">
        <v>802</v>
      </c>
      <c r="B311" s="270" t="s">
        <v>803</v>
      </c>
      <c r="C311" s="270">
        <v>2365</v>
      </c>
      <c r="D311" s="270">
        <v>1018</v>
      </c>
      <c r="E311" s="270">
        <v>13</v>
      </c>
      <c r="F311" s="270">
        <v>3.5726666666666671</v>
      </c>
      <c r="G311" s="270" t="s">
        <v>223</v>
      </c>
    </row>
    <row r="312" spans="1:7">
      <c r="A312" s="270" t="s">
        <v>804</v>
      </c>
      <c r="B312" s="270" t="s">
        <v>805</v>
      </c>
      <c r="C312" s="270">
        <v>2439</v>
      </c>
      <c r="D312" s="270">
        <v>989</v>
      </c>
      <c r="E312" s="270">
        <v>12</v>
      </c>
      <c r="F312" s="270">
        <v>1.7999999999999998</v>
      </c>
      <c r="G312" s="270" t="s">
        <v>220</v>
      </c>
    </row>
    <row r="313" spans="1:7">
      <c r="A313" s="270" t="s">
        <v>806</v>
      </c>
      <c r="B313" s="270" t="s">
        <v>807</v>
      </c>
      <c r="C313" s="270">
        <v>2261</v>
      </c>
      <c r="D313" s="270">
        <v>978.67600000000004</v>
      </c>
      <c r="E313" s="270">
        <v>12</v>
      </c>
      <c r="F313" s="270">
        <v>0</v>
      </c>
      <c r="G313" s="270" t="s">
        <v>217</v>
      </c>
    </row>
    <row r="314" spans="1:7">
      <c r="A314" s="270" t="s">
        <v>808</v>
      </c>
      <c r="B314" s="270" t="s">
        <v>809</v>
      </c>
      <c r="C314" s="270">
        <v>2536</v>
      </c>
      <c r="D314" s="270">
        <v>912.64200000000005</v>
      </c>
      <c r="E314" s="270">
        <v>9</v>
      </c>
      <c r="F314" s="270">
        <v>1.73</v>
      </c>
      <c r="G314" s="270" t="s">
        <v>220</v>
      </c>
    </row>
    <row r="315" spans="1:7">
      <c r="A315" s="270" t="s">
        <v>810</v>
      </c>
      <c r="B315" s="270" t="s">
        <v>811</v>
      </c>
      <c r="C315" s="270">
        <v>2536</v>
      </c>
      <c r="D315" s="270">
        <v>943.28</v>
      </c>
      <c r="E315" s="270">
        <v>10</v>
      </c>
      <c r="F315" s="270">
        <v>1.68</v>
      </c>
      <c r="G315" s="270" t="s">
        <v>220</v>
      </c>
    </row>
    <row r="316" spans="1:7">
      <c r="A316" s="270" t="s">
        <v>812</v>
      </c>
      <c r="B316" s="270" t="s">
        <v>813</v>
      </c>
      <c r="C316" s="270">
        <v>2795</v>
      </c>
      <c r="D316" s="270">
        <v>1080</v>
      </c>
      <c r="E316" s="270">
        <v>16</v>
      </c>
      <c r="F316" s="270">
        <v>1.7092537313432823</v>
      </c>
      <c r="G316" s="270" t="s">
        <v>220</v>
      </c>
    </row>
    <row r="317" spans="1:7">
      <c r="A317" s="270" t="s">
        <v>814</v>
      </c>
      <c r="B317" s="270" t="s">
        <v>815</v>
      </c>
      <c r="C317" s="270">
        <v>2795</v>
      </c>
      <c r="D317" s="270">
        <v>938.346</v>
      </c>
      <c r="E317" s="270">
        <v>10</v>
      </c>
      <c r="F317" s="270">
        <v>0.85</v>
      </c>
      <c r="G317" s="270" t="s">
        <v>220</v>
      </c>
    </row>
    <row r="318" spans="1:7">
      <c r="A318" s="270" t="s">
        <v>816</v>
      </c>
      <c r="B318" s="270" t="s">
        <v>817</v>
      </c>
      <c r="C318" s="270">
        <v>2730</v>
      </c>
      <c r="D318" s="270">
        <v>964.08500000000004</v>
      </c>
      <c r="E318" s="270">
        <v>11</v>
      </c>
      <c r="F318" s="270">
        <v>2.67</v>
      </c>
      <c r="G318" s="270" t="s">
        <v>223</v>
      </c>
    </row>
    <row r="319" spans="1:7">
      <c r="A319" s="270" t="s">
        <v>818</v>
      </c>
      <c r="B319" s="270" t="s">
        <v>819</v>
      </c>
      <c r="C319" s="270">
        <v>2153</v>
      </c>
      <c r="D319" s="270">
        <v>1097.6543333333332</v>
      </c>
      <c r="E319" s="270">
        <v>16</v>
      </c>
      <c r="F319" s="270">
        <v>0</v>
      </c>
      <c r="G319" s="270" t="s">
        <v>217</v>
      </c>
    </row>
    <row r="320" spans="1:7">
      <c r="A320" s="270" t="s">
        <v>820</v>
      </c>
      <c r="B320" s="270" t="s">
        <v>821</v>
      </c>
      <c r="C320" s="270">
        <v>1755</v>
      </c>
      <c r="D320" s="270">
        <v>1093.271</v>
      </c>
      <c r="E320" s="270">
        <v>16</v>
      </c>
      <c r="F320" s="270">
        <v>0</v>
      </c>
      <c r="G320" s="270" t="s">
        <v>217</v>
      </c>
    </row>
    <row r="321" spans="1:7">
      <c r="A321" s="270" t="s">
        <v>822</v>
      </c>
      <c r="B321" s="270" t="s">
        <v>821</v>
      </c>
      <c r="C321" s="270">
        <v>2153</v>
      </c>
      <c r="D321" s="270">
        <v>1093.271</v>
      </c>
      <c r="E321" s="270">
        <v>16</v>
      </c>
      <c r="F321" s="270">
        <v>0</v>
      </c>
      <c r="G321" s="270" t="s">
        <v>217</v>
      </c>
    </row>
    <row r="322" spans="1:7">
      <c r="A322" s="270" t="s">
        <v>823</v>
      </c>
      <c r="B322" s="270" t="s">
        <v>821</v>
      </c>
      <c r="C322" s="270">
        <v>2154</v>
      </c>
      <c r="D322" s="270">
        <v>1093.271</v>
      </c>
      <c r="E322" s="270">
        <v>16</v>
      </c>
      <c r="F322" s="270">
        <v>0</v>
      </c>
      <c r="G322" s="270" t="s">
        <v>217</v>
      </c>
    </row>
    <row r="323" spans="1:7">
      <c r="A323" s="270" t="s">
        <v>824</v>
      </c>
      <c r="B323" s="270" t="s">
        <v>825</v>
      </c>
      <c r="C323" s="270">
        <v>2580</v>
      </c>
      <c r="D323" s="270">
        <v>987</v>
      </c>
      <c r="E323" s="270">
        <v>12</v>
      </c>
      <c r="F323" s="270">
        <v>0.88</v>
      </c>
      <c r="G323" s="270" t="s">
        <v>220</v>
      </c>
    </row>
    <row r="324" spans="1:7">
      <c r="A324" s="270" t="s">
        <v>826</v>
      </c>
      <c r="B324" s="270" t="s">
        <v>827</v>
      </c>
      <c r="C324" s="270">
        <v>2539</v>
      </c>
      <c r="D324" s="270">
        <v>995.36400000000003</v>
      </c>
      <c r="E324" s="270">
        <v>12</v>
      </c>
      <c r="F324" s="270">
        <v>2.27</v>
      </c>
      <c r="G324" s="270" t="s">
        <v>220</v>
      </c>
    </row>
    <row r="325" spans="1:7">
      <c r="A325" s="270" t="s">
        <v>828</v>
      </c>
      <c r="B325" s="270" t="s">
        <v>829</v>
      </c>
      <c r="C325" s="270">
        <v>2422</v>
      </c>
      <c r="D325" s="270">
        <v>1008</v>
      </c>
      <c r="E325" s="270">
        <v>13</v>
      </c>
      <c r="F325" s="270">
        <v>2.7056666666666671</v>
      </c>
      <c r="G325" s="270" t="s">
        <v>223</v>
      </c>
    </row>
    <row r="326" spans="1:7">
      <c r="A326" s="270" t="s">
        <v>830</v>
      </c>
      <c r="B326" s="270" t="s">
        <v>831</v>
      </c>
      <c r="C326" s="270">
        <v>2104</v>
      </c>
      <c r="D326" s="270">
        <v>1107.595</v>
      </c>
      <c r="E326" s="270">
        <v>17</v>
      </c>
      <c r="F326" s="270">
        <v>0</v>
      </c>
      <c r="G326" s="270" t="s">
        <v>217</v>
      </c>
    </row>
    <row r="327" spans="1:7">
      <c r="A327" s="270" t="s">
        <v>832</v>
      </c>
      <c r="B327" s="270" t="s">
        <v>833</v>
      </c>
      <c r="C327" s="270">
        <v>2100</v>
      </c>
      <c r="D327" s="270">
        <v>1088.002</v>
      </c>
      <c r="E327" s="270">
        <v>16</v>
      </c>
      <c r="F327" s="270">
        <v>0</v>
      </c>
      <c r="G327" s="270" t="s">
        <v>217</v>
      </c>
    </row>
    <row r="328" spans="1:7">
      <c r="A328" s="270" t="s">
        <v>834</v>
      </c>
      <c r="B328" s="270" t="s">
        <v>835</v>
      </c>
      <c r="C328" s="270">
        <v>2015</v>
      </c>
      <c r="D328" s="270">
        <v>1088.143</v>
      </c>
      <c r="E328" s="270">
        <v>16</v>
      </c>
      <c r="F328" s="270">
        <v>0</v>
      </c>
      <c r="G328" s="270" t="s">
        <v>217</v>
      </c>
    </row>
    <row r="329" spans="1:7">
      <c r="A329" s="270" t="s">
        <v>836</v>
      </c>
      <c r="B329" s="270" t="s">
        <v>837</v>
      </c>
      <c r="C329" s="270">
        <v>2469</v>
      </c>
      <c r="D329" s="270">
        <v>940</v>
      </c>
      <c r="E329" s="270">
        <v>10</v>
      </c>
      <c r="F329" s="270">
        <v>3.1256666666666666</v>
      </c>
      <c r="G329" s="270" t="s">
        <v>223</v>
      </c>
    </row>
    <row r="330" spans="1:7">
      <c r="A330" s="270" t="s">
        <v>838</v>
      </c>
      <c r="B330" s="270" t="s">
        <v>839</v>
      </c>
      <c r="C330" s="270">
        <v>2827</v>
      </c>
      <c r="D330" s="270">
        <v>1034</v>
      </c>
      <c r="E330" s="270">
        <v>14</v>
      </c>
      <c r="F330" s="270">
        <v>4.4975000000000005</v>
      </c>
      <c r="G330" s="270" t="s">
        <v>223</v>
      </c>
    </row>
    <row r="331" spans="1:7">
      <c r="A331" s="270" t="s">
        <v>840</v>
      </c>
      <c r="B331" s="270" t="s">
        <v>841</v>
      </c>
      <c r="C331" s="270">
        <v>2870</v>
      </c>
      <c r="D331" s="270">
        <v>1008.8697</v>
      </c>
      <c r="E331" s="270">
        <v>13</v>
      </c>
      <c r="F331" s="270">
        <v>3.36</v>
      </c>
      <c r="G331" s="270" t="s">
        <v>223</v>
      </c>
    </row>
    <row r="332" spans="1:7">
      <c r="A332" s="270" t="s">
        <v>842</v>
      </c>
      <c r="B332" s="270" t="s">
        <v>843</v>
      </c>
      <c r="C332" s="270">
        <v>2360</v>
      </c>
      <c r="D332" s="270">
        <v>957.82532258064521</v>
      </c>
      <c r="E332" s="270">
        <v>11</v>
      </c>
      <c r="F332" s="270">
        <v>3.47</v>
      </c>
      <c r="G332" s="270" t="s">
        <v>223</v>
      </c>
    </row>
    <row r="333" spans="1:7">
      <c r="A333" s="270" t="s">
        <v>844</v>
      </c>
      <c r="B333" s="270" t="s">
        <v>845</v>
      </c>
      <c r="C333" s="270">
        <v>2155</v>
      </c>
      <c r="D333" s="270">
        <v>1116.652</v>
      </c>
      <c r="E333" s="270">
        <v>17</v>
      </c>
      <c r="F333" s="270">
        <v>0</v>
      </c>
      <c r="G333" s="270" t="s">
        <v>217</v>
      </c>
    </row>
    <row r="334" spans="1:7">
      <c r="A334" s="270" t="s">
        <v>846</v>
      </c>
      <c r="B334" s="270" t="s">
        <v>847</v>
      </c>
      <c r="C334" s="270">
        <v>2577</v>
      </c>
      <c r="D334" s="270">
        <v>1062.95</v>
      </c>
      <c r="E334" s="270">
        <v>15</v>
      </c>
      <c r="F334" s="270">
        <v>0.66</v>
      </c>
      <c r="G334" s="270" t="s">
        <v>220</v>
      </c>
    </row>
    <row r="335" spans="1:7">
      <c r="A335" s="270" t="s">
        <v>848</v>
      </c>
      <c r="B335" s="270" t="s">
        <v>849</v>
      </c>
      <c r="C335" s="270">
        <v>2088</v>
      </c>
      <c r="D335" s="270">
        <v>1113.6980000000001</v>
      </c>
      <c r="E335" s="270">
        <v>17</v>
      </c>
      <c r="F335" s="270">
        <v>0</v>
      </c>
      <c r="G335" s="270" t="s">
        <v>217</v>
      </c>
    </row>
    <row r="336" spans="1:7">
      <c r="A336" s="270" t="s">
        <v>850</v>
      </c>
      <c r="B336" s="270" t="s">
        <v>849</v>
      </c>
      <c r="C336" s="270">
        <v>2546</v>
      </c>
      <c r="D336" s="270">
        <v>962.2138235294118</v>
      </c>
      <c r="E336" s="270">
        <v>11</v>
      </c>
      <c r="F336" s="270">
        <v>3.51</v>
      </c>
      <c r="G336" s="270" t="s">
        <v>223</v>
      </c>
    </row>
    <row r="337" spans="1:7">
      <c r="A337" s="270" t="s">
        <v>851</v>
      </c>
      <c r="B337" s="270" t="s">
        <v>852</v>
      </c>
      <c r="C337" s="270">
        <v>2157</v>
      </c>
      <c r="D337" s="270">
        <v>1050.2356666666667</v>
      </c>
      <c r="E337" s="270">
        <v>14</v>
      </c>
      <c r="F337" s="270">
        <v>1.1000000000000001</v>
      </c>
      <c r="G337" s="270" t="s">
        <v>220</v>
      </c>
    </row>
    <row r="338" spans="1:7">
      <c r="A338" s="270" t="s">
        <v>853</v>
      </c>
      <c r="B338" s="270" t="s">
        <v>854</v>
      </c>
      <c r="C338" s="270">
        <v>2665</v>
      </c>
      <c r="D338" s="270">
        <v>1040.3599999999999</v>
      </c>
      <c r="E338" s="270">
        <v>14</v>
      </c>
      <c r="F338" s="270">
        <v>4.5199999999999996</v>
      </c>
      <c r="G338" s="270" t="s">
        <v>223</v>
      </c>
    </row>
    <row r="339" spans="1:7">
      <c r="A339" s="270" t="s">
        <v>855</v>
      </c>
      <c r="B339" s="270" t="s">
        <v>856</v>
      </c>
      <c r="C339" s="270">
        <v>2340</v>
      </c>
      <c r="D339" s="270">
        <v>1019</v>
      </c>
      <c r="E339" s="270">
        <v>13</v>
      </c>
      <c r="F339" s="270">
        <v>2.76</v>
      </c>
      <c r="G339" s="270" t="s">
        <v>223</v>
      </c>
    </row>
    <row r="340" spans="1:7">
      <c r="A340" s="270" t="s">
        <v>857</v>
      </c>
      <c r="B340" s="270" t="s">
        <v>858</v>
      </c>
      <c r="C340" s="270">
        <v>2665</v>
      </c>
      <c r="D340" s="270">
        <v>1050.0830000000001</v>
      </c>
      <c r="E340" s="270">
        <v>14</v>
      </c>
      <c r="F340" s="270">
        <v>4.0258823529411769</v>
      </c>
      <c r="G340" s="270" t="s">
        <v>223</v>
      </c>
    </row>
    <row r="341" spans="1:7">
      <c r="A341" s="270" t="s">
        <v>859</v>
      </c>
      <c r="B341" s="270" t="s">
        <v>860</v>
      </c>
      <c r="C341" s="270">
        <v>2871</v>
      </c>
      <c r="D341" s="270">
        <v>1037.25</v>
      </c>
      <c r="E341" s="270">
        <v>14</v>
      </c>
      <c r="F341" s="270">
        <v>3.757222222222222</v>
      </c>
      <c r="G341" s="270" t="s">
        <v>223</v>
      </c>
    </row>
    <row r="342" spans="1:7">
      <c r="A342" s="270" t="s">
        <v>861</v>
      </c>
      <c r="B342" s="270" t="s">
        <v>862</v>
      </c>
      <c r="C342" s="270">
        <v>2871</v>
      </c>
      <c r="D342" s="270">
        <v>1030.5060714285714</v>
      </c>
      <c r="E342" s="270">
        <v>14</v>
      </c>
      <c r="F342" s="270">
        <v>4.17</v>
      </c>
      <c r="G342" s="270" t="s">
        <v>223</v>
      </c>
    </row>
    <row r="343" spans="1:7">
      <c r="A343" s="270" t="s">
        <v>863</v>
      </c>
      <c r="B343" s="270" t="s">
        <v>864</v>
      </c>
      <c r="C343" s="270">
        <v>2446</v>
      </c>
      <c r="D343" s="270">
        <v>981.28599999999994</v>
      </c>
      <c r="E343" s="270">
        <v>12</v>
      </c>
      <c r="F343" s="270">
        <v>1.79</v>
      </c>
      <c r="G343" s="270" t="s">
        <v>220</v>
      </c>
    </row>
    <row r="344" spans="1:7">
      <c r="A344" s="270" t="s">
        <v>865</v>
      </c>
      <c r="B344" s="270" t="s">
        <v>866</v>
      </c>
      <c r="C344" s="270">
        <v>2540</v>
      </c>
      <c r="D344" s="270">
        <v>896</v>
      </c>
      <c r="E344" s="270">
        <v>8</v>
      </c>
      <c r="F344" s="270">
        <v>0.95081632653061199</v>
      </c>
      <c r="G344" s="270" t="s">
        <v>220</v>
      </c>
    </row>
    <row r="345" spans="1:7">
      <c r="A345" s="270" t="s">
        <v>867</v>
      </c>
      <c r="B345" s="270" t="s">
        <v>868</v>
      </c>
      <c r="C345" s="270">
        <v>2119</v>
      </c>
      <c r="D345" s="270">
        <v>1122.972</v>
      </c>
      <c r="E345" s="270">
        <v>17</v>
      </c>
      <c r="F345" s="270">
        <v>0</v>
      </c>
      <c r="G345" s="270" t="s">
        <v>217</v>
      </c>
    </row>
    <row r="346" spans="1:7">
      <c r="A346" s="270" t="s">
        <v>869</v>
      </c>
      <c r="B346" s="270" t="s">
        <v>870</v>
      </c>
      <c r="C346" s="270">
        <v>2680</v>
      </c>
      <c r="D346" s="270">
        <v>990.5</v>
      </c>
      <c r="E346" s="270">
        <v>12</v>
      </c>
      <c r="F346" s="270">
        <v>3.37</v>
      </c>
      <c r="G346" s="270" t="s">
        <v>223</v>
      </c>
    </row>
    <row r="347" spans="1:7">
      <c r="A347" s="270" t="s">
        <v>871</v>
      </c>
      <c r="B347" s="270" t="s">
        <v>872</v>
      </c>
      <c r="C347" s="270">
        <v>2824</v>
      </c>
      <c r="D347" s="270">
        <v>1030</v>
      </c>
      <c r="E347" s="270">
        <v>14</v>
      </c>
      <c r="F347" s="270">
        <v>6.5616666666666665</v>
      </c>
      <c r="G347" s="270" t="s">
        <v>226</v>
      </c>
    </row>
    <row r="348" spans="1:7">
      <c r="A348" s="270" t="s">
        <v>873</v>
      </c>
      <c r="B348" s="270" t="s">
        <v>874</v>
      </c>
      <c r="C348" s="270">
        <v>2550</v>
      </c>
      <c r="D348" s="270">
        <v>916.11599999999999</v>
      </c>
      <c r="E348" s="270">
        <v>9</v>
      </c>
      <c r="F348" s="270">
        <v>3.2</v>
      </c>
      <c r="G348" s="270" t="s">
        <v>223</v>
      </c>
    </row>
    <row r="349" spans="1:7">
      <c r="A349" s="270" t="s">
        <v>875</v>
      </c>
      <c r="B349" s="270" t="s">
        <v>876</v>
      </c>
      <c r="C349" s="270">
        <v>2587</v>
      </c>
      <c r="D349" s="270">
        <v>1031.4290000000001</v>
      </c>
      <c r="E349" s="270">
        <v>14</v>
      </c>
      <c r="F349" s="270">
        <v>2.4500000000000002</v>
      </c>
      <c r="G349" s="270" t="s">
        <v>223</v>
      </c>
    </row>
    <row r="350" spans="1:7">
      <c r="A350" s="270" t="s">
        <v>877</v>
      </c>
      <c r="B350" s="270" t="s">
        <v>878</v>
      </c>
      <c r="C350" s="270">
        <v>2879</v>
      </c>
      <c r="D350" s="270">
        <v>992.98366666666664</v>
      </c>
      <c r="E350" s="270">
        <v>12</v>
      </c>
      <c r="F350" s="270">
        <v>11.78</v>
      </c>
      <c r="G350" s="270" t="s">
        <v>229</v>
      </c>
    </row>
    <row r="351" spans="1:7">
      <c r="A351" s="270" t="s">
        <v>879</v>
      </c>
      <c r="B351" s="270" t="s">
        <v>880</v>
      </c>
      <c r="C351" s="270">
        <v>2577</v>
      </c>
      <c r="D351" s="270">
        <v>1056.32</v>
      </c>
      <c r="E351" s="270">
        <v>15</v>
      </c>
      <c r="F351" s="270">
        <v>0.76774193548387115</v>
      </c>
      <c r="G351" s="270" t="s">
        <v>220</v>
      </c>
    </row>
    <row r="352" spans="1:7">
      <c r="A352" s="270" t="s">
        <v>881</v>
      </c>
      <c r="B352" s="270" t="s">
        <v>882</v>
      </c>
      <c r="C352" s="270">
        <v>2422</v>
      </c>
      <c r="D352" s="270">
        <v>1046</v>
      </c>
      <c r="E352" s="270">
        <v>14</v>
      </c>
      <c r="F352" s="270">
        <v>2.16</v>
      </c>
      <c r="G352" s="270" t="s">
        <v>220</v>
      </c>
    </row>
    <row r="353" spans="1:7">
      <c r="A353" s="270" t="s">
        <v>883</v>
      </c>
      <c r="B353" s="270" t="s">
        <v>884</v>
      </c>
      <c r="C353" s="270">
        <v>2617</v>
      </c>
      <c r="D353" s="270" t="s">
        <v>356</v>
      </c>
      <c r="E353" s="270" t="s">
        <v>885</v>
      </c>
      <c r="F353" s="270">
        <v>0</v>
      </c>
      <c r="G353" s="270" t="s">
        <v>217</v>
      </c>
    </row>
    <row r="354" spans="1:7">
      <c r="A354" s="270" t="s">
        <v>886</v>
      </c>
      <c r="B354" s="270" t="s">
        <v>887</v>
      </c>
      <c r="C354" s="270">
        <v>2191</v>
      </c>
      <c r="D354" s="270">
        <v>966.97</v>
      </c>
      <c r="E354" s="270">
        <v>11</v>
      </c>
      <c r="F354" s="270" t="s">
        <v>356</v>
      </c>
      <c r="G354" s="270" t="s">
        <v>217</v>
      </c>
    </row>
    <row r="355" spans="1:7">
      <c r="A355" s="270" t="s">
        <v>888</v>
      </c>
      <c r="B355" s="270" t="s">
        <v>889</v>
      </c>
      <c r="C355" s="270">
        <v>2335</v>
      </c>
      <c r="D355" s="270">
        <v>1058</v>
      </c>
      <c r="E355" s="270">
        <v>15</v>
      </c>
      <c r="F355" s="270">
        <v>0.56999999999999995</v>
      </c>
      <c r="G355" s="270" t="s">
        <v>220</v>
      </c>
    </row>
    <row r="356" spans="1:7">
      <c r="A356" s="270" t="s">
        <v>890</v>
      </c>
      <c r="B356" s="270" t="s">
        <v>891</v>
      </c>
      <c r="C356" s="270">
        <v>2650</v>
      </c>
      <c r="D356" s="270">
        <v>1074</v>
      </c>
      <c r="E356" s="270">
        <v>15</v>
      </c>
      <c r="F356" s="270">
        <v>2.2599999999999998</v>
      </c>
      <c r="G356" s="270" t="s">
        <v>220</v>
      </c>
    </row>
    <row r="357" spans="1:7">
      <c r="A357" s="270" t="s">
        <v>892</v>
      </c>
      <c r="B357" s="270" t="s">
        <v>893</v>
      </c>
      <c r="C357" s="270">
        <v>2344</v>
      </c>
      <c r="D357" s="270">
        <v>1048.838</v>
      </c>
      <c r="E357" s="270">
        <v>14</v>
      </c>
      <c r="F357" s="270">
        <v>2.42</v>
      </c>
      <c r="G357" s="270" t="s">
        <v>223</v>
      </c>
    </row>
    <row r="358" spans="1:7">
      <c r="A358" s="270" t="s">
        <v>894</v>
      </c>
      <c r="B358" s="270" t="s">
        <v>895</v>
      </c>
      <c r="C358" s="270">
        <v>2800</v>
      </c>
      <c r="D358" s="270">
        <v>1014.182</v>
      </c>
      <c r="E358" s="270">
        <v>13</v>
      </c>
      <c r="F358" s="270">
        <v>2.08</v>
      </c>
      <c r="G358" s="270" t="s">
        <v>220</v>
      </c>
    </row>
    <row r="359" spans="1:7">
      <c r="A359" s="270" t="s">
        <v>896</v>
      </c>
      <c r="B359" s="270" t="s">
        <v>897</v>
      </c>
      <c r="C359" s="270">
        <v>2570</v>
      </c>
      <c r="D359" s="270">
        <v>1062.25</v>
      </c>
      <c r="E359" s="270">
        <v>15</v>
      </c>
      <c r="F359" s="270">
        <v>0.4</v>
      </c>
      <c r="G359" s="270" t="s">
        <v>220</v>
      </c>
    </row>
    <row r="360" spans="1:7">
      <c r="A360" s="270" t="s">
        <v>898</v>
      </c>
      <c r="B360" s="270" t="s">
        <v>899</v>
      </c>
      <c r="C360" s="270">
        <v>2786</v>
      </c>
      <c r="D360" s="270">
        <v>981.81799999999998</v>
      </c>
      <c r="E360" s="270">
        <v>12</v>
      </c>
      <c r="F360" s="270">
        <v>0.92</v>
      </c>
      <c r="G360" s="270" t="s">
        <v>220</v>
      </c>
    </row>
    <row r="361" spans="1:7">
      <c r="A361" s="270" t="s">
        <v>900</v>
      </c>
      <c r="B361" s="270" t="s">
        <v>901</v>
      </c>
      <c r="C361" s="270">
        <v>2153</v>
      </c>
      <c r="D361" s="270">
        <v>1112.271</v>
      </c>
      <c r="E361" s="270">
        <v>17</v>
      </c>
      <c r="F361" s="270">
        <v>0</v>
      </c>
      <c r="G361" s="270" t="s">
        <v>217</v>
      </c>
    </row>
    <row r="362" spans="1:7">
      <c r="A362" s="270" t="s">
        <v>902</v>
      </c>
      <c r="B362" s="270" t="s">
        <v>901</v>
      </c>
      <c r="C362" s="270">
        <v>2155</v>
      </c>
      <c r="D362" s="270">
        <v>1112.271</v>
      </c>
      <c r="E362" s="270">
        <v>17</v>
      </c>
      <c r="F362" s="270">
        <v>0</v>
      </c>
      <c r="G362" s="270" t="s">
        <v>217</v>
      </c>
    </row>
    <row r="363" spans="1:7">
      <c r="A363" s="270" t="s">
        <v>903</v>
      </c>
      <c r="B363" s="270" t="s">
        <v>904</v>
      </c>
      <c r="C363" s="270">
        <v>2518</v>
      </c>
      <c r="D363" s="270">
        <v>834.04100000000005</v>
      </c>
      <c r="E363" s="270">
        <v>6</v>
      </c>
      <c r="F363" s="270">
        <v>0.09</v>
      </c>
      <c r="G363" s="270" t="s">
        <v>217</v>
      </c>
    </row>
    <row r="364" spans="1:7">
      <c r="A364" s="270" t="s">
        <v>905</v>
      </c>
      <c r="B364" s="270" t="s">
        <v>906</v>
      </c>
      <c r="C364" s="270">
        <v>2446</v>
      </c>
      <c r="D364" s="270">
        <v>994</v>
      </c>
      <c r="E364" s="270">
        <v>12</v>
      </c>
      <c r="F364" s="270">
        <v>2.52</v>
      </c>
      <c r="G364" s="270" t="s">
        <v>223</v>
      </c>
    </row>
    <row r="365" spans="1:7">
      <c r="A365" s="270" t="s">
        <v>907</v>
      </c>
      <c r="B365" s="270" t="s">
        <v>908</v>
      </c>
      <c r="C365" s="270">
        <v>2665</v>
      </c>
      <c r="D365" s="270">
        <v>1029.3301875</v>
      </c>
      <c r="E365" s="270">
        <v>14</v>
      </c>
      <c r="F365" s="270">
        <v>4.53</v>
      </c>
      <c r="G365" s="270" t="s">
        <v>223</v>
      </c>
    </row>
    <row r="366" spans="1:7">
      <c r="A366" s="270" t="s">
        <v>909</v>
      </c>
      <c r="B366" s="270" t="s">
        <v>910</v>
      </c>
      <c r="C366" s="270">
        <v>2397</v>
      </c>
      <c r="D366" s="270">
        <v>1016</v>
      </c>
      <c r="E366" s="270">
        <v>13</v>
      </c>
      <c r="F366" s="270">
        <v>6</v>
      </c>
      <c r="G366" s="270" t="s">
        <v>226</v>
      </c>
    </row>
    <row r="367" spans="1:7">
      <c r="A367" s="270" t="s">
        <v>911</v>
      </c>
      <c r="B367" s="270" t="s">
        <v>912</v>
      </c>
      <c r="C367" s="270">
        <v>2535</v>
      </c>
      <c r="D367" s="270">
        <v>1079</v>
      </c>
      <c r="E367" s="270">
        <v>16</v>
      </c>
      <c r="F367" s="270">
        <v>0.84</v>
      </c>
      <c r="G367" s="270" t="s">
        <v>220</v>
      </c>
    </row>
    <row r="368" spans="1:7">
      <c r="A368" s="270" t="s">
        <v>913</v>
      </c>
      <c r="B368" s="270" t="s">
        <v>914</v>
      </c>
      <c r="C368" s="270">
        <v>2325</v>
      </c>
      <c r="D368" s="270">
        <v>963</v>
      </c>
      <c r="E368" s="270">
        <v>11</v>
      </c>
      <c r="F368" s="270">
        <v>1.2191304347826086</v>
      </c>
      <c r="G368" s="270" t="s">
        <v>220</v>
      </c>
    </row>
    <row r="369" spans="1:7">
      <c r="A369" s="270" t="s">
        <v>915</v>
      </c>
      <c r="B369" s="270" t="s">
        <v>916</v>
      </c>
      <c r="C369" s="270">
        <v>2758</v>
      </c>
      <c r="D369" s="270">
        <v>1056.1836153846152</v>
      </c>
      <c r="E369" s="270">
        <v>15</v>
      </c>
      <c r="F369" s="270">
        <v>0.42</v>
      </c>
      <c r="G369" s="270" t="s">
        <v>220</v>
      </c>
    </row>
    <row r="370" spans="1:7">
      <c r="A370" s="270" t="s">
        <v>917</v>
      </c>
      <c r="B370" s="270" t="s">
        <v>918</v>
      </c>
      <c r="C370" s="270">
        <v>2325</v>
      </c>
      <c r="D370" s="270">
        <v>969.41499999999996</v>
      </c>
      <c r="E370" s="270">
        <v>11</v>
      </c>
      <c r="F370" s="270">
        <v>0.2</v>
      </c>
      <c r="G370" s="270" t="s">
        <v>217</v>
      </c>
    </row>
    <row r="371" spans="1:7">
      <c r="A371" s="270" t="s">
        <v>919</v>
      </c>
      <c r="B371" s="270" t="s">
        <v>920</v>
      </c>
      <c r="C371" s="270">
        <v>2440</v>
      </c>
      <c r="D371" s="270">
        <v>805</v>
      </c>
      <c r="E371" s="270">
        <v>5</v>
      </c>
      <c r="F371" s="270">
        <v>4.33</v>
      </c>
      <c r="G371" s="270" t="s">
        <v>223</v>
      </c>
    </row>
    <row r="372" spans="1:7">
      <c r="A372" s="270" t="s">
        <v>921</v>
      </c>
      <c r="B372" s="270" t="s">
        <v>922</v>
      </c>
      <c r="C372" s="270">
        <v>2023</v>
      </c>
      <c r="D372" s="270">
        <v>1118.9929999999999</v>
      </c>
      <c r="E372" s="270">
        <v>17</v>
      </c>
      <c r="F372" s="270">
        <v>0</v>
      </c>
      <c r="G372" s="270" t="s">
        <v>217</v>
      </c>
    </row>
    <row r="373" spans="1:7">
      <c r="A373" s="270" t="s">
        <v>923</v>
      </c>
      <c r="B373" s="270" t="s">
        <v>924</v>
      </c>
      <c r="C373" s="270">
        <v>2440</v>
      </c>
      <c r="D373" s="270">
        <v>891.71799999999996</v>
      </c>
      <c r="E373" s="270">
        <v>8</v>
      </c>
      <c r="F373" s="270">
        <v>3.1791304347826088</v>
      </c>
      <c r="G373" s="270" t="s">
        <v>223</v>
      </c>
    </row>
    <row r="374" spans="1:7">
      <c r="A374" s="270" t="s">
        <v>925</v>
      </c>
      <c r="B374" s="270" t="s">
        <v>926</v>
      </c>
      <c r="C374" s="270">
        <v>2454</v>
      </c>
      <c r="D374" s="270">
        <v>960.88300000000004</v>
      </c>
      <c r="E374" s="270">
        <v>11</v>
      </c>
      <c r="F374" s="270">
        <v>2.61</v>
      </c>
      <c r="G374" s="270" t="s">
        <v>223</v>
      </c>
    </row>
    <row r="375" spans="1:7">
      <c r="A375" s="270" t="s">
        <v>927</v>
      </c>
      <c r="B375" s="270" t="s">
        <v>928</v>
      </c>
      <c r="C375" s="270">
        <v>2581</v>
      </c>
      <c r="D375" s="270">
        <v>1059</v>
      </c>
      <c r="E375" s="270">
        <v>15</v>
      </c>
      <c r="F375" s="270">
        <v>1.49</v>
      </c>
      <c r="G375" s="270" t="s">
        <v>220</v>
      </c>
    </row>
    <row r="376" spans="1:7">
      <c r="A376" s="270" t="s">
        <v>929</v>
      </c>
      <c r="B376" s="270" t="s">
        <v>930</v>
      </c>
      <c r="C376" s="270">
        <v>2337</v>
      </c>
      <c r="D376" s="270">
        <v>1028.8708799999999</v>
      </c>
      <c r="E376" s="270">
        <v>14</v>
      </c>
      <c r="F376" s="270">
        <v>3.05</v>
      </c>
      <c r="G376" s="270" t="s">
        <v>223</v>
      </c>
    </row>
    <row r="377" spans="1:7">
      <c r="A377" s="270" t="s">
        <v>931</v>
      </c>
      <c r="B377" s="270" t="s">
        <v>932</v>
      </c>
      <c r="C377" s="270">
        <v>2250</v>
      </c>
      <c r="D377" s="270">
        <v>1041.3530000000001</v>
      </c>
      <c r="E377" s="270">
        <v>14</v>
      </c>
      <c r="F377" s="270">
        <v>0.13</v>
      </c>
      <c r="G377" s="270" t="s">
        <v>217</v>
      </c>
    </row>
    <row r="378" spans="1:7">
      <c r="A378" s="270" t="s">
        <v>933</v>
      </c>
      <c r="B378" s="270" t="s">
        <v>932</v>
      </c>
      <c r="C378" s="270">
        <v>2337</v>
      </c>
      <c r="D378" s="270">
        <v>1041.3530000000001</v>
      </c>
      <c r="E378" s="270">
        <v>14</v>
      </c>
      <c r="F378" s="270">
        <v>0.13</v>
      </c>
      <c r="G378" s="270" t="s">
        <v>217</v>
      </c>
    </row>
    <row r="379" spans="1:7">
      <c r="A379" s="270" t="s">
        <v>934</v>
      </c>
      <c r="B379" s="270" t="s">
        <v>935</v>
      </c>
      <c r="C379" s="270">
        <v>2280</v>
      </c>
      <c r="D379" s="270">
        <v>1014.994</v>
      </c>
      <c r="E379" s="270">
        <v>13</v>
      </c>
      <c r="F379" s="270">
        <v>0</v>
      </c>
      <c r="G379" s="270" t="s">
        <v>217</v>
      </c>
    </row>
    <row r="380" spans="1:7">
      <c r="A380" s="270" t="s">
        <v>936</v>
      </c>
      <c r="B380" s="270" t="s">
        <v>937</v>
      </c>
      <c r="C380" s="270">
        <v>2280</v>
      </c>
      <c r="D380" s="270">
        <v>869.7</v>
      </c>
      <c r="E380" s="270">
        <v>7</v>
      </c>
      <c r="F380" s="270">
        <v>0</v>
      </c>
      <c r="G380" s="270" t="s">
        <v>217</v>
      </c>
    </row>
    <row r="381" spans="1:7">
      <c r="A381" s="270" t="s">
        <v>938</v>
      </c>
      <c r="B381" s="270" t="s">
        <v>939</v>
      </c>
      <c r="C381" s="270">
        <v>2280</v>
      </c>
      <c r="D381" s="270">
        <v>973.23500000000001</v>
      </c>
      <c r="E381" s="270">
        <v>11</v>
      </c>
      <c r="F381" s="270">
        <v>0</v>
      </c>
      <c r="G381" s="270" t="s">
        <v>217</v>
      </c>
    </row>
    <row r="382" spans="1:7">
      <c r="A382" s="270" t="s">
        <v>940</v>
      </c>
      <c r="B382" s="270" t="s">
        <v>941</v>
      </c>
      <c r="C382" s="270">
        <v>2622</v>
      </c>
      <c r="D382" s="270">
        <v>757.2596603773585</v>
      </c>
      <c r="E382" s="270">
        <v>3</v>
      </c>
      <c r="F382" s="270">
        <v>2.0299999999999998</v>
      </c>
      <c r="G382" s="270" t="s">
        <v>220</v>
      </c>
    </row>
    <row r="383" spans="1:7">
      <c r="A383" s="270" t="s">
        <v>942</v>
      </c>
      <c r="B383" s="270" t="s">
        <v>943</v>
      </c>
      <c r="C383" s="270">
        <v>2440</v>
      </c>
      <c r="D383" s="270">
        <v>986</v>
      </c>
      <c r="E383" s="270">
        <v>12</v>
      </c>
      <c r="F383" s="270">
        <v>3.1791304347826088</v>
      </c>
      <c r="G383" s="270" t="s">
        <v>223</v>
      </c>
    </row>
    <row r="384" spans="1:7">
      <c r="A384" s="270" t="s">
        <v>944</v>
      </c>
      <c r="B384" s="270" t="s">
        <v>945</v>
      </c>
      <c r="C384" s="270">
        <v>2192</v>
      </c>
      <c r="D384" s="270">
        <v>903.16</v>
      </c>
      <c r="E384" s="270">
        <v>9</v>
      </c>
      <c r="F384" s="270" t="s">
        <v>356</v>
      </c>
      <c r="G384" s="270" t="s">
        <v>217</v>
      </c>
    </row>
    <row r="385" spans="1:7">
      <c r="A385" s="270" t="s">
        <v>946</v>
      </c>
      <c r="B385" s="270" t="s">
        <v>947</v>
      </c>
      <c r="C385" s="270">
        <v>2627</v>
      </c>
      <c r="D385" s="270">
        <v>1074</v>
      </c>
      <c r="E385" s="270">
        <v>15</v>
      </c>
      <c r="F385" s="270">
        <v>3.36</v>
      </c>
      <c r="G385" s="270" t="s">
        <v>223</v>
      </c>
    </row>
    <row r="386" spans="1:7">
      <c r="A386" s="270" t="s">
        <v>948</v>
      </c>
      <c r="B386" s="270" t="s">
        <v>947</v>
      </c>
      <c r="C386" s="270">
        <v>2628</v>
      </c>
      <c r="D386" s="270">
        <v>1074</v>
      </c>
      <c r="E386" s="270">
        <v>15</v>
      </c>
      <c r="F386" s="270">
        <v>3.36</v>
      </c>
      <c r="G386" s="270" t="s">
        <v>223</v>
      </c>
    </row>
    <row r="387" spans="1:7">
      <c r="A387" s="270" t="s">
        <v>949</v>
      </c>
      <c r="B387" s="270" t="s">
        <v>950</v>
      </c>
      <c r="C387" s="270">
        <v>2545</v>
      </c>
      <c r="D387" s="270">
        <v>988.83983333333344</v>
      </c>
      <c r="E387" s="270">
        <v>12</v>
      </c>
      <c r="F387" s="270">
        <v>3.71</v>
      </c>
      <c r="G387" s="270" t="s">
        <v>223</v>
      </c>
    </row>
    <row r="388" spans="1:7">
      <c r="A388" s="270" t="s">
        <v>951</v>
      </c>
      <c r="B388" s="270" t="s">
        <v>952</v>
      </c>
      <c r="C388" s="270">
        <v>2545</v>
      </c>
      <c r="D388" s="270">
        <v>896.23199999999997</v>
      </c>
      <c r="E388" s="270">
        <v>8</v>
      </c>
      <c r="F388" s="270">
        <v>3.2716666666666669</v>
      </c>
      <c r="G388" s="270" t="s">
        <v>223</v>
      </c>
    </row>
    <row r="389" spans="1:7">
      <c r="A389" s="270" t="s">
        <v>953</v>
      </c>
      <c r="B389" s="270" t="s">
        <v>954</v>
      </c>
      <c r="C389" s="270">
        <v>2085</v>
      </c>
      <c r="D389" s="270">
        <v>1106.596</v>
      </c>
      <c r="E389" s="270">
        <v>17</v>
      </c>
      <c r="F389" s="270">
        <v>0</v>
      </c>
      <c r="G389" s="270" t="s">
        <v>217</v>
      </c>
    </row>
    <row r="390" spans="1:7">
      <c r="A390" s="270" t="s">
        <v>955</v>
      </c>
      <c r="B390" s="270" t="s">
        <v>956</v>
      </c>
      <c r="C390" s="270">
        <v>2550</v>
      </c>
      <c r="D390" s="270">
        <v>972.65</v>
      </c>
      <c r="E390" s="270">
        <v>11</v>
      </c>
      <c r="F390" s="270">
        <v>3.59</v>
      </c>
      <c r="G390" s="270" t="s">
        <v>223</v>
      </c>
    </row>
    <row r="391" spans="1:7">
      <c r="A391" s="270" t="s">
        <v>957</v>
      </c>
      <c r="B391" s="270" t="s">
        <v>958</v>
      </c>
      <c r="C391" s="270">
        <v>2790</v>
      </c>
      <c r="D391" s="270">
        <v>924</v>
      </c>
      <c r="E391" s="270">
        <v>9</v>
      </c>
      <c r="F391" s="270">
        <v>1.85</v>
      </c>
      <c r="G391" s="270" t="s">
        <v>220</v>
      </c>
    </row>
    <row r="392" spans="1:7">
      <c r="A392" s="270" t="s">
        <v>959</v>
      </c>
      <c r="B392" s="270" t="s">
        <v>958</v>
      </c>
      <c r="C392" s="270">
        <v>2846</v>
      </c>
      <c r="D392" s="270">
        <v>924</v>
      </c>
      <c r="E392" s="270">
        <v>9</v>
      </c>
      <c r="F392" s="270">
        <v>1.85</v>
      </c>
      <c r="G392" s="270" t="s">
        <v>220</v>
      </c>
    </row>
    <row r="393" spans="1:7">
      <c r="A393" s="270" t="s">
        <v>960</v>
      </c>
      <c r="B393" s="270" t="s">
        <v>961</v>
      </c>
      <c r="C393" s="270">
        <v>2871</v>
      </c>
      <c r="D393" s="270">
        <v>1030.5060714285714</v>
      </c>
      <c r="E393" s="270">
        <v>14</v>
      </c>
      <c r="F393" s="270">
        <v>3.78</v>
      </c>
      <c r="G393" s="270" t="s">
        <v>223</v>
      </c>
    </row>
    <row r="394" spans="1:7">
      <c r="A394" s="270" t="s">
        <v>962</v>
      </c>
      <c r="B394" s="270" t="s">
        <v>963</v>
      </c>
      <c r="C394" s="270">
        <v>2365</v>
      </c>
      <c r="D394" s="270">
        <v>1010.4640000000001</v>
      </c>
      <c r="E394" s="270">
        <v>13</v>
      </c>
      <c r="F394" s="270">
        <v>3.63</v>
      </c>
      <c r="G394" s="270" t="s">
        <v>223</v>
      </c>
    </row>
    <row r="395" spans="1:7">
      <c r="A395" s="270" t="s">
        <v>964</v>
      </c>
      <c r="B395" s="270" t="s">
        <v>965</v>
      </c>
      <c r="C395" s="270">
        <v>2877</v>
      </c>
      <c r="D395" s="270">
        <v>985.23783333333347</v>
      </c>
      <c r="E395" s="270">
        <v>12</v>
      </c>
      <c r="F395" s="270">
        <v>6.03</v>
      </c>
      <c r="G395" s="270" t="s">
        <v>226</v>
      </c>
    </row>
    <row r="396" spans="1:7">
      <c r="A396" s="270" t="s">
        <v>966</v>
      </c>
      <c r="B396" s="270" t="s">
        <v>967</v>
      </c>
      <c r="C396" s="270">
        <v>2536</v>
      </c>
      <c r="D396" s="270">
        <v>1021.982</v>
      </c>
      <c r="E396" s="270">
        <v>13</v>
      </c>
      <c r="F396" s="270">
        <v>1.75</v>
      </c>
      <c r="G396" s="270" t="s">
        <v>220</v>
      </c>
    </row>
    <row r="397" spans="1:7">
      <c r="A397" s="270" t="s">
        <v>968</v>
      </c>
      <c r="B397" s="270" t="s">
        <v>969</v>
      </c>
      <c r="C397" s="270">
        <v>2539</v>
      </c>
      <c r="D397" s="270">
        <v>993</v>
      </c>
      <c r="E397" s="270">
        <v>12</v>
      </c>
      <c r="F397" s="270">
        <v>2.0099999999999998</v>
      </c>
      <c r="G397" s="270" t="s">
        <v>220</v>
      </c>
    </row>
    <row r="398" spans="1:7">
      <c r="A398" s="270" t="s">
        <v>970</v>
      </c>
      <c r="B398" s="270" t="s">
        <v>971</v>
      </c>
      <c r="C398" s="270">
        <v>2577</v>
      </c>
      <c r="D398" s="270">
        <v>1055.3047096774196</v>
      </c>
      <c r="E398" s="270">
        <v>15</v>
      </c>
      <c r="F398" s="270">
        <v>1.34</v>
      </c>
      <c r="G398" s="270" t="s">
        <v>220</v>
      </c>
    </row>
    <row r="399" spans="1:7">
      <c r="A399" s="270" t="s">
        <v>972</v>
      </c>
      <c r="B399" s="270" t="s">
        <v>973</v>
      </c>
      <c r="C399" s="270">
        <v>2355</v>
      </c>
      <c r="D399" s="270">
        <v>960.625</v>
      </c>
      <c r="E399" s="270">
        <v>11</v>
      </c>
      <c r="F399" s="270">
        <v>3.05</v>
      </c>
      <c r="G399" s="270" t="s">
        <v>223</v>
      </c>
    </row>
    <row r="400" spans="1:7">
      <c r="A400" s="270" t="s">
        <v>974</v>
      </c>
      <c r="B400" s="270" t="s">
        <v>975</v>
      </c>
      <c r="C400" s="270">
        <v>2803</v>
      </c>
      <c r="D400" s="270">
        <v>971</v>
      </c>
      <c r="E400" s="270">
        <v>11</v>
      </c>
      <c r="F400" s="270">
        <v>2.85</v>
      </c>
      <c r="G400" s="270" t="s">
        <v>223</v>
      </c>
    </row>
    <row r="401" spans="1:7">
      <c r="A401" s="270" t="s">
        <v>976</v>
      </c>
      <c r="B401" s="270" t="s">
        <v>977</v>
      </c>
      <c r="C401" s="270">
        <v>2420</v>
      </c>
      <c r="D401" s="270">
        <v>913.58299999999997</v>
      </c>
      <c r="E401" s="270">
        <v>9</v>
      </c>
      <c r="F401" s="270">
        <v>1.63</v>
      </c>
      <c r="G401" s="270" t="s">
        <v>220</v>
      </c>
    </row>
    <row r="402" spans="1:7">
      <c r="A402" s="270" t="s">
        <v>978</v>
      </c>
      <c r="B402" s="270" t="s">
        <v>979</v>
      </c>
      <c r="C402" s="270">
        <v>2622</v>
      </c>
      <c r="D402" s="270">
        <v>1057</v>
      </c>
      <c r="E402" s="270">
        <v>15</v>
      </c>
      <c r="F402" s="270">
        <v>1.74</v>
      </c>
      <c r="G402" s="270" t="s">
        <v>220</v>
      </c>
    </row>
    <row r="403" spans="1:7">
      <c r="A403" s="270" t="s">
        <v>980</v>
      </c>
      <c r="B403" s="270" t="s">
        <v>981</v>
      </c>
      <c r="C403" s="270">
        <v>2798</v>
      </c>
      <c r="D403" s="270">
        <v>1057.2271666666666</v>
      </c>
      <c r="E403" s="270">
        <v>15</v>
      </c>
      <c r="F403" s="270">
        <v>1.94</v>
      </c>
      <c r="G403" s="270" t="s">
        <v>220</v>
      </c>
    </row>
    <row r="404" spans="1:7">
      <c r="A404" s="270" t="s">
        <v>982</v>
      </c>
      <c r="B404" s="270" t="s">
        <v>983</v>
      </c>
      <c r="C404" s="270">
        <v>2680</v>
      </c>
      <c r="D404" s="270">
        <v>1013.213</v>
      </c>
      <c r="E404" s="270">
        <v>13</v>
      </c>
      <c r="F404" s="270">
        <v>3.61375</v>
      </c>
      <c r="G404" s="270" t="s">
        <v>223</v>
      </c>
    </row>
    <row r="405" spans="1:7">
      <c r="A405" s="270" t="s">
        <v>984</v>
      </c>
      <c r="B405" s="270" t="s">
        <v>985</v>
      </c>
      <c r="C405" s="270">
        <v>2333</v>
      </c>
      <c r="D405" s="270">
        <v>1032</v>
      </c>
      <c r="E405" s="270">
        <v>14</v>
      </c>
      <c r="F405" s="270">
        <v>2.2953846153846151</v>
      </c>
      <c r="G405" s="270" t="s">
        <v>220</v>
      </c>
    </row>
    <row r="406" spans="1:7">
      <c r="A406" s="270" t="s">
        <v>986</v>
      </c>
      <c r="B406" s="270" t="s">
        <v>987</v>
      </c>
      <c r="C406" s="270">
        <v>2405</v>
      </c>
      <c r="D406" s="270">
        <v>1010.747</v>
      </c>
      <c r="E406" s="270">
        <v>13</v>
      </c>
      <c r="F406" s="270">
        <v>7.33</v>
      </c>
      <c r="G406" s="270" t="s">
        <v>226</v>
      </c>
    </row>
    <row r="407" spans="1:7">
      <c r="A407" s="270" t="s">
        <v>988</v>
      </c>
      <c r="B407" s="270" t="s">
        <v>989</v>
      </c>
      <c r="C407" s="270">
        <v>2290</v>
      </c>
      <c r="D407" s="270">
        <v>663.97799999999995</v>
      </c>
      <c r="E407" s="270">
        <v>1</v>
      </c>
      <c r="F407" s="270">
        <v>0</v>
      </c>
      <c r="G407" s="270" t="s">
        <v>217</v>
      </c>
    </row>
    <row r="408" spans="1:7">
      <c r="A408" s="270" t="s">
        <v>990</v>
      </c>
      <c r="B408" s="270" t="s">
        <v>991</v>
      </c>
      <c r="C408" s="270">
        <v>2818</v>
      </c>
      <c r="D408" s="270">
        <v>1040.828</v>
      </c>
      <c r="E408" s="270">
        <v>14</v>
      </c>
      <c r="F408" s="270">
        <v>2.9466666666666668</v>
      </c>
      <c r="G408" s="270" t="s">
        <v>223</v>
      </c>
    </row>
    <row r="409" spans="1:7">
      <c r="A409" s="270" t="s">
        <v>992</v>
      </c>
      <c r="B409" s="270" t="s">
        <v>993</v>
      </c>
      <c r="C409" s="270">
        <v>2251</v>
      </c>
      <c r="D409" s="270">
        <v>1081.085</v>
      </c>
      <c r="E409" s="270">
        <v>16</v>
      </c>
      <c r="F409" s="270">
        <v>0</v>
      </c>
      <c r="G409" s="270" t="s">
        <v>217</v>
      </c>
    </row>
    <row r="410" spans="1:7">
      <c r="A410" s="270" t="s">
        <v>994</v>
      </c>
      <c r="B410" s="270" t="s">
        <v>995</v>
      </c>
      <c r="C410" s="270">
        <v>2480</v>
      </c>
      <c r="D410" s="270">
        <v>1010.9690000000001</v>
      </c>
      <c r="E410" s="270">
        <v>13</v>
      </c>
      <c r="F410" s="270">
        <v>1.1200000000000001</v>
      </c>
      <c r="G410" s="270" t="s">
        <v>220</v>
      </c>
    </row>
    <row r="411" spans="1:7">
      <c r="A411" s="270" t="s">
        <v>996</v>
      </c>
      <c r="B411" s="270" t="s">
        <v>997</v>
      </c>
      <c r="C411" s="270">
        <v>2141</v>
      </c>
      <c r="D411" s="270">
        <v>883.04</v>
      </c>
      <c r="E411" s="270">
        <v>8</v>
      </c>
      <c r="F411" s="270">
        <v>0</v>
      </c>
      <c r="G411" s="270" t="s">
        <v>217</v>
      </c>
    </row>
    <row r="412" spans="1:7">
      <c r="A412" s="270" t="s">
        <v>998</v>
      </c>
      <c r="B412" s="270" t="s">
        <v>999</v>
      </c>
      <c r="C412" s="270">
        <v>2758</v>
      </c>
      <c r="D412" s="270">
        <v>1049</v>
      </c>
      <c r="E412" s="270">
        <v>14</v>
      </c>
      <c r="F412" s="270">
        <v>1.46</v>
      </c>
      <c r="G412" s="270" t="s">
        <v>220</v>
      </c>
    </row>
    <row r="413" spans="1:7">
      <c r="A413" s="270" t="s">
        <v>1000</v>
      </c>
      <c r="B413" s="270" t="s">
        <v>1001</v>
      </c>
      <c r="C413" s="270">
        <v>2880</v>
      </c>
      <c r="D413" s="270">
        <v>1012.1573000000001</v>
      </c>
      <c r="E413" s="270">
        <v>13</v>
      </c>
      <c r="F413" s="270">
        <v>14.19</v>
      </c>
      <c r="G413" s="270" t="s">
        <v>229</v>
      </c>
    </row>
    <row r="414" spans="1:7">
      <c r="A414" s="270" t="s">
        <v>1002</v>
      </c>
      <c r="B414" s="270" t="s">
        <v>1003</v>
      </c>
      <c r="C414" s="270">
        <v>2721</v>
      </c>
      <c r="D414" s="270">
        <v>977.38474999999994</v>
      </c>
      <c r="E414" s="270">
        <v>12</v>
      </c>
      <c r="F414" s="270">
        <v>4.8499999999999996</v>
      </c>
      <c r="G414" s="270" t="s">
        <v>223</v>
      </c>
    </row>
    <row r="415" spans="1:7">
      <c r="A415" s="270" t="s">
        <v>1004</v>
      </c>
      <c r="B415" s="270" t="s">
        <v>1005</v>
      </c>
      <c r="C415" s="270">
        <v>2322</v>
      </c>
      <c r="D415" s="270">
        <v>941.33799999999997</v>
      </c>
      <c r="E415" s="270">
        <v>10</v>
      </c>
      <c r="F415" s="270">
        <v>0.02</v>
      </c>
      <c r="G415" s="270" t="s">
        <v>217</v>
      </c>
    </row>
    <row r="416" spans="1:7">
      <c r="A416" s="270" t="s">
        <v>1006</v>
      </c>
      <c r="B416" s="270" t="s">
        <v>1007</v>
      </c>
      <c r="C416" s="270">
        <v>2537</v>
      </c>
      <c r="D416" s="270">
        <v>1046</v>
      </c>
      <c r="E416" s="270">
        <v>14</v>
      </c>
      <c r="F416" s="270">
        <v>2.4</v>
      </c>
      <c r="G416" s="270" t="s">
        <v>220</v>
      </c>
    </row>
    <row r="417" spans="1:7">
      <c r="A417" s="270" t="s">
        <v>1008</v>
      </c>
      <c r="B417" s="270" t="s">
        <v>1009</v>
      </c>
      <c r="C417" s="270">
        <v>2261</v>
      </c>
      <c r="D417" s="270">
        <v>998.84500000000003</v>
      </c>
      <c r="E417" s="270">
        <v>12</v>
      </c>
      <c r="F417" s="270">
        <v>0</v>
      </c>
      <c r="G417" s="270" t="s">
        <v>217</v>
      </c>
    </row>
    <row r="418" spans="1:7">
      <c r="A418" s="270" t="s">
        <v>1010</v>
      </c>
      <c r="B418" s="270" t="s">
        <v>1011</v>
      </c>
      <c r="C418" s="270">
        <v>2506</v>
      </c>
      <c r="D418" s="270">
        <v>890.20299999999997</v>
      </c>
      <c r="E418" s="270">
        <v>8</v>
      </c>
      <c r="F418" s="270">
        <v>0</v>
      </c>
      <c r="G418" s="270" t="s">
        <v>217</v>
      </c>
    </row>
    <row r="419" spans="1:7">
      <c r="A419" s="270" t="s">
        <v>1012</v>
      </c>
      <c r="B419" s="270" t="s">
        <v>1013</v>
      </c>
      <c r="C419" s="270">
        <v>2765</v>
      </c>
      <c r="D419" s="270">
        <v>983.33600000000001</v>
      </c>
      <c r="E419" s="270">
        <v>12</v>
      </c>
      <c r="F419" s="270">
        <v>0.08</v>
      </c>
      <c r="G419" s="270" t="s">
        <v>217</v>
      </c>
    </row>
    <row r="420" spans="1:7">
      <c r="A420" s="270" t="s">
        <v>1014</v>
      </c>
      <c r="B420" s="270" t="s">
        <v>1015</v>
      </c>
      <c r="C420" s="270">
        <v>2622</v>
      </c>
      <c r="D420" s="270">
        <v>1029.3140000000001</v>
      </c>
      <c r="E420" s="270">
        <v>14</v>
      </c>
      <c r="F420" s="270">
        <v>2.2444444444444436</v>
      </c>
      <c r="G420" s="270" t="s">
        <v>220</v>
      </c>
    </row>
    <row r="421" spans="1:7">
      <c r="A421" s="270" t="s">
        <v>1016</v>
      </c>
      <c r="B421" s="270" t="s">
        <v>1017</v>
      </c>
      <c r="C421" s="270">
        <v>2546</v>
      </c>
      <c r="D421" s="270">
        <v>962.2138235294118</v>
      </c>
      <c r="E421" s="270">
        <v>11</v>
      </c>
      <c r="F421" s="270">
        <v>3.38</v>
      </c>
      <c r="G421" s="270" t="s">
        <v>223</v>
      </c>
    </row>
    <row r="422" spans="1:7">
      <c r="A422" s="270" t="s">
        <v>1018</v>
      </c>
      <c r="B422" s="270" t="s">
        <v>1019</v>
      </c>
      <c r="C422" s="270">
        <v>2546</v>
      </c>
      <c r="D422" s="270">
        <v>937.31899999999996</v>
      </c>
      <c r="E422" s="270">
        <v>10</v>
      </c>
      <c r="F422" s="270">
        <v>3.38</v>
      </c>
      <c r="G422" s="270" t="s">
        <v>223</v>
      </c>
    </row>
    <row r="423" spans="1:7">
      <c r="A423" s="270" t="s">
        <v>1020</v>
      </c>
      <c r="B423" s="270" t="s">
        <v>1021</v>
      </c>
      <c r="C423" s="270">
        <v>2082</v>
      </c>
      <c r="D423" s="270">
        <v>1048.7809999999999</v>
      </c>
      <c r="E423" s="270">
        <v>14</v>
      </c>
      <c r="F423" s="270">
        <v>0.82285714285714284</v>
      </c>
      <c r="G423" s="270" t="s">
        <v>220</v>
      </c>
    </row>
    <row r="424" spans="1:7">
      <c r="A424" s="270" t="s">
        <v>1022</v>
      </c>
      <c r="B424" s="270" t="s">
        <v>1023</v>
      </c>
      <c r="C424" s="270">
        <v>2082</v>
      </c>
      <c r="D424" s="270">
        <v>1096.9290000000001</v>
      </c>
      <c r="E424" s="270">
        <v>16</v>
      </c>
      <c r="F424" s="270">
        <v>0</v>
      </c>
      <c r="G424" s="270" t="s">
        <v>217</v>
      </c>
    </row>
    <row r="425" spans="1:7">
      <c r="A425" s="270" t="s">
        <v>1024</v>
      </c>
      <c r="B425" s="270" t="s">
        <v>1025</v>
      </c>
      <c r="C425" s="270">
        <v>2082</v>
      </c>
      <c r="D425" s="270">
        <v>1048.2</v>
      </c>
      <c r="E425" s="270">
        <v>14</v>
      </c>
      <c r="F425" s="270">
        <v>0.32</v>
      </c>
      <c r="G425" s="270" t="s">
        <v>220</v>
      </c>
    </row>
    <row r="426" spans="1:7">
      <c r="A426" s="270" t="s">
        <v>1026</v>
      </c>
      <c r="B426" s="270" t="s">
        <v>1027</v>
      </c>
      <c r="C426" s="270">
        <v>2081</v>
      </c>
      <c r="D426" s="270">
        <v>1104.9549999999999</v>
      </c>
      <c r="E426" s="270">
        <v>17</v>
      </c>
      <c r="F426" s="270">
        <v>0</v>
      </c>
      <c r="G426" s="270" t="s">
        <v>217</v>
      </c>
    </row>
    <row r="427" spans="1:7">
      <c r="A427" s="270" t="s">
        <v>1028</v>
      </c>
      <c r="B427" s="270" t="s">
        <v>1027</v>
      </c>
      <c r="C427" s="270">
        <v>2082</v>
      </c>
      <c r="D427" s="270">
        <v>1104.9549999999999</v>
      </c>
      <c r="E427" s="270">
        <v>17</v>
      </c>
      <c r="F427" s="270">
        <v>0</v>
      </c>
      <c r="G427" s="270" t="s">
        <v>217</v>
      </c>
    </row>
    <row r="428" spans="1:7">
      <c r="A428" s="270" t="s">
        <v>1029</v>
      </c>
      <c r="B428" s="270" t="s">
        <v>1030</v>
      </c>
      <c r="C428" s="270">
        <v>2548</v>
      </c>
      <c r="D428" s="270">
        <v>957.81799999999998</v>
      </c>
      <c r="E428" s="270">
        <v>11</v>
      </c>
      <c r="F428" s="270">
        <v>3.16</v>
      </c>
      <c r="G428" s="270" t="s">
        <v>223</v>
      </c>
    </row>
    <row r="429" spans="1:7">
      <c r="A429" s="270" t="s">
        <v>1031</v>
      </c>
      <c r="B429" s="270" t="s">
        <v>1032</v>
      </c>
      <c r="C429" s="270">
        <v>2540</v>
      </c>
      <c r="D429" s="270">
        <v>950</v>
      </c>
      <c r="E429" s="270">
        <v>10</v>
      </c>
      <c r="F429" s="270">
        <v>1.42</v>
      </c>
      <c r="G429" s="270" t="s">
        <v>220</v>
      </c>
    </row>
    <row r="430" spans="1:7">
      <c r="A430" s="270" t="s">
        <v>1033</v>
      </c>
      <c r="B430" s="270" t="s">
        <v>1034</v>
      </c>
      <c r="C430" s="270">
        <v>2582</v>
      </c>
      <c r="D430" s="270">
        <v>1007.941</v>
      </c>
      <c r="E430" s="270">
        <v>13</v>
      </c>
      <c r="F430" s="270">
        <v>1.8028571428571429</v>
      </c>
      <c r="G430" s="270" t="s">
        <v>220</v>
      </c>
    </row>
    <row r="431" spans="1:7">
      <c r="A431" s="270" t="s">
        <v>1035</v>
      </c>
      <c r="B431" s="270" t="s">
        <v>1036</v>
      </c>
      <c r="C431" s="270">
        <v>2422</v>
      </c>
      <c r="D431" s="270">
        <v>985.95321739130429</v>
      </c>
      <c r="E431" s="270">
        <v>12</v>
      </c>
      <c r="F431" s="270">
        <v>2.14</v>
      </c>
      <c r="G431" s="270" t="s">
        <v>220</v>
      </c>
    </row>
    <row r="432" spans="1:7">
      <c r="A432" s="270" t="s">
        <v>1037</v>
      </c>
      <c r="B432" s="270" t="s">
        <v>1038</v>
      </c>
      <c r="C432" s="270">
        <v>2422</v>
      </c>
      <c r="D432" s="270">
        <v>958.33299999999997</v>
      </c>
      <c r="E432" s="270">
        <v>11</v>
      </c>
      <c r="F432" s="270">
        <v>2.64</v>
      </c>
      <c r="G432" s="270" t="s">
        <v>223</v>
      </c>
    </row>
    <row r="433" spans="1:7">
      <c r="A433" s="270" t="s">
        <v>1039</v>
      </c>
      <c r="B433" s="270" t="s">
        <v>1040</v>
      </c>
      <c r="C433" s="270">
        <v>2628</v>
      </c>
      <c r="D433" s="270">
        <v>1012.8920000000001</v>
      </c>
      <c r="E433" s="270">
        <v>13</v>
      </c>
      <c r="F433" s="270">
        <v>2.27</v>
      </c>
      <c r="G433" s="270" t="s">
        <v>220</v>
      </c>
    </row>
    <row r="434" spans="1:7">
      <c r="A434" s="270" t="s">
        <v>1041</v>
      </c>
      <c r="B434" s="270" t="s">
        <v>1042</v>
      </c>
      <c r="C434" s="270">
        <v>2390</v>
      </c>
      <c r="D434" s="270">
        <v>1016</v>
      </c>
      <c r="E434" s="270">
        <v>13</v>
      </c>
      <c r="F434" s="270">
        <v>6.21</v>
      </c>
      <c r="G434" s="270" t="s">
        <v>226</v>
      </c>
    </row>
    <row r="435" spans="1:7">
      <c r="A435" s="270" t="s">
        <v>1043</v>
      </c>
      <c r="B435" s="270" t="s">
        <v>1042</v>
      </c>
      <c r="C435" s="270">
        <v>2399</v>
      </c>
      <c r="D435" s="270">
        <v>1016</v>
      </c>
      <c r="E435" s="270">
        <v>13</v>
      </c>
      <c r="F435" s="270">
        <v>6.21</v>
      </c>
      <c r="G435" s="270" t="s">
        <v>226</v>
      </c>
    </row>
    <row r="436" spans="1:7">
      <c r="A436" s="270" t="s">
        <v>1044</v>
      </c>
      <c r="B436" s="270" t="s">
        <v>1045</v>
      </c>
      <c r="C436" s="270">
        <v>2712</v>
      </c>
      <c r="D436" s="270">
        <v>994.79700000000003</v>
      </c>
      <c r="E436" s="270">
        <v>12</v>
      </c>
      <c r="F436" s="270">
        <v>2.78</v>
      </c>
      <c r="G436" s="270" t="s">
        <v>223</v>
      </c>
    </row>
    <row r="437" spans="1:7">
      <c r="A437" s="270" t="s">
        <v>1046</v>
      </c>
      <c r="B437" s="270" t="s">
        <v>1047</v>
      </c>
      <c r="C437" s="270">
        <v>2082</v>
      </c>
      <c r="D437" s="270">
        <v>1055.636</v>
      </c>
      <c r="E437" s="270">
        <v>15</v>
      </c>
      <c r="F437" s="270">
        <v>0.22</v>
      </c>
      <c r="G437" s="270" t="s">
        <v>220</v>
      </c>
    </row>
    <row r="438" spans="1:7">
      <c r="A438" s="270" t="s">
        <v>1048</v>
      </c>
      <c r="B438" s="270" t="s">
        <v>1047</v>
      </c>
      <c r="C438" s="270">
        <v>2159</v>
      </c>
      <c r="D438" s="270">
        <v>1055.636</v>
      </c>
      <c r="E438" s="270">
        <v>15</v>
      </c>
      <c r="F438" s="270">
        <v>0.22</v>
      </c>
      <c r="G438" s="270" t="s">
        <v>220</v>
      </c>
    </row>
    <row r="439" spans="1:7">
      <c r="A439" s="270" t="s">
        <v>1049</v>
      </c>
      <c r="B439" s="270" t="s">
        <v>1050</v>
      </c>
      <c r="C439" s="270">
        <v>2577</v>
      </c>
      <c r="D439" s="270">
        <v>1055.3047096774196</v>
      </c>
      <c r="E439" s="270">
        <v>15</v>
      </c>
      <c r="F439" s="270">
        <v>0.45</v>
      </c>
      <c r="G439" s="270" t="s">
        <v>220</v>
      </c>
    </row>
    <row r="440" spans="1:7">
      <c r="A440" s="270" t="s">
        <v>1051</v>
      </c>
      <c r="B440" s="270" t="s">
        <v>1052</v>
      </c>
      <c r="C440" s="270">
        <v>2577</v>
      </c>
      <c r="D440" s="270">
        <v>1046.49</v>
      </c>
      <c r="E440" s="270">
        <v>14</v>
      </c>
      <c r="F440" s="270">
        <v>0.52</v>
      </c>
      <c r="G440" s="270" t="s">
        <v>220</v>
      </c>
    </row>
    <row r="441" spans="1:7">
      <c r="A441" s="270" t="s">
        <v>1053</v>
      </c>
      <c r="B441" s="270" t="s">
        <v>1054</v>
      </c>
      <c r="C441" s="270">
        <v>2539</v>
      </c>
      <c r="D441" s="270">
        <v>993</v>
      </c>
      <c r="E441" s="270">
        <v>12</v>
      </c>
      <c r="F441" s="270">
        <v>1.6785714285714286</v>
      </c>
      <c r="G441" s="270" t="s">
        <v>220</v>
      </c>
    </row>
    <row r="442" spans="1:7">
      <c r="A442" s="270" t="s">
        <v>1055</v>
      </c>
      <c r="B442" s="270" t="s">
        <v>1056</v>
      </c>
      <c r="C442" s="270">
        <v>2701</v>
      </c>
      <c r="D442" s="270">
        <v>1081</v>
      </c>
      <c r="E442" s="270">
        <v>16</v>
      </c>
      <c r="F442" s="270">
        <v>1.99</v>
      </c>
      <c r="G442" s="270" t="s">
        <v>220</v>
      </c>
    </row>
    <row r="443" spans="1:7">
      <c r="A443" s="270" t="s">
        <v>1057</v>
      </c>
      <c r="B443" s="270" t="s">
        <v>1058</v>
      </c>
      <c r="C443" s="270">
        <v>2535</v>
      </c>
      <c r="D443" s="270">
        <v>1079</v>
      </c>
      <c r="E443" s="270">
        <v>16</v>
      </c>
      <c r="F443" s="270">
        <v>0.81083333333333341</v>
      </c>
      <c r="G443" s="270" t="s">
        <v>220</v>
      </c>
    </row>
    <row r="444" spans="1:7">
      <c r="A444" s="270" t="s">
        <v>1059</v>
      </c>
      <c r="B444" s="270" t="s">
        <v>1060</v>
      </c>
      <c r="C444" s="270">
        <v>2321</v>
      </c>
      <c r="D444" s="270">
        <v>1032.2760000000001</v>
      </c>
      <c r="E444" s="270">
        <v>14</v>
      </c>
      <c r="F444" s="270">
        <v>0.28000000000000003</v>
      </c>
      <c r="G444" s="270" t="s">
        <v>220</v>
      </c>
    </row>
    <row r="445" spans="1:7">
      <c r="A445" s="270" t="s">
        <v>1061</v>
      </c>
      <c r="B445" s="270" t="s">
        <v>1062</v>
      </c>
      <c r="C445" s="270">
        <v>2535</v>
      </c>
      <c r="D445" s="270">
        <v>1059.511</v>
      </c>
      <c r="E445" s="270">
        <v>15</v>
      </c>
      <c r="F445" s="270">
        <v>0.6</v>
      </c>
      <c r="G445" s="270" t="s">
        <v>220</v>
      </c>
    </row>
    <row r="446" spans="1:7">
      <c r="A446" s="270" t="s">
        <v>1063</v>
      </c>
      <c r="B446" s="270" t="s">
        <v>1064</v>
      </c>
      <c r="C446" s="270">
        <v>2594</v>
      </c>
      <c r="D446" s="270">
        <v>1034.75</v>
      </c>
      <c r="E446" s="270">
        <v>14</v>
      </c>
      <c r="F446" s="270">
        <v>2.8886666666666665</v>
      </c>
      <c r="G446" s="270" t="s">
        <v>223</v>
      </c>
    </row>
    <row r="447" spans="1:7">
      <c r="A447" s="270" t="s">
        <v>1065</v>
      </c>
      <c r="B447" s="270" t="s">
        <v>1066</v>
      </c>
      <c r="C447" s="270">
        <v>2852</v>
      </c>
      <c r="D447" s="270">
        <v>978.28599999999994</v>
      </c>
      <c r="E447" s="270">
        <v>12</v>
      </c>
      <c r="F447" s="270">
        <v>2.82</v>
      </c>
      <c r="G447" s="270" t="s">
        <v>223</v>
      </c>
    </row>
    <row r="448" spans="1:7">
      <c r="A448" s="270" t="s">
        <v>1067</v>
      </c>
      <c r="B448" s="270" t="s">
        <v>1068</v>
      </c>
      <c r="C448" s="270">
        <v>2795</v>
      </c>
      <c r="D448" s="270">
        <v>1019.7131145833332</v>
      </c>
      <c r="E448" s="270">
        <v>13</v>
      </c>
      <c r="F448" s="270">
        <v>3.27</v>
      </c>
      <c r="G448" s="270" t="s">
        <v>223</v>
      </c>
    </row>
    <row r="449" spans="1:7">
      <c r="A449" s="270" t="s">
        <v>1069</v>
      </c>
      <c r="B449" s="270" t="s">
        <v>1070</v>
      </c>
      <c r="C449" s="270">
        <v>2590</v>
      </c>
      <c r="D449" s="270">
        <v>997</v>
      </c>
      <c r="E449" s="270">
        <v>12</v>
      </c>
      <c r="F449" s="270">
        <v>2.39</v>
      </c>
      <c r="G449" s="270" t="s">
        <v>220</v>
      </c>
    </row>
    <row r="450" spans="1:7">
      <c r="A450" s="270" t="s">
        <v>1071</v>
      </c>
      <c r="B450" s="270" t="s">
        <v>1072</v>
      </c>
      <c r="C450" s="270">
        <v>2581</v>
      </c>
      <c r="D450" s="270">
        <v>989.71400000000006</v>
      </c>
      <c r="E450" s="270">
        <v>12</v>
      </c>
      <c r="F450" s="270">
        <v>2.5</v>
      </c>
      <c r="G450" s="270" t="s">
        <v>223</v>
      </c>
    </row>
    <row r="451" spans="1:7">
      <c r="A451" s="270" t="s">
        <v>1073</v>
      </c>
      <c r="B451" s="270" t="s">
        <v>1074</v>
      </c>
      <c r="C451" s="270">
        <v>2217</v>
      </c>
      <c r="D451" s="270">
        <v>1046.9690000000001</v>
      </c>
      <c r="E451" s="270">
        <v>14</v>
      </c>
      <c r="F451" s="270">
        <v>0</v>
      </c>
      <c r="G451" s="270" t="s">
        <v>217</v>
      </c>
    </row>
    <row r="452" spans="1:7">
      <c r="A452" s="270" t="s">
        <v>1075</v>
      </c>
      <c r="B452" s="270" t="s">
        <v>1076</v>
      </c>
      <c r="C452" s="270">
        <v>2209</v>
      </c>
      <c r="D452" s="270">
        <v>1000.984</v>
      </c>
      <c r="E452" s="270">
        <v>12</v>
      </c>
      <c r="F452" s="270">
        <v>0</v>
      </c>
      <c r="G452" s="270" t="s">
        <v>217</v>
      </c>
    </row>
    <row r="453" spans="1:7">
      <c r="A453" s="270" t="s">
        <v>1077</v>
      </c>
      <c r="B453" s="270" t="s">
        <v>1078</v>
      </c>
      <c r="C453" s="270">
        <v>2540</v>
      </c>
      <c r="D453" s="270">
        <v>1009</v>
      </c>
      <c r="E453" s="270">
        <v>13</v>
      </c>
      <c r="F453" s="270">
        <v>0.95081632653061199</v>
      </c>
      <c r="G453" s="270" t="s">
        <v>220</v>
      </c>
    </row>
    <row r="454" spans="1:7">
      <c r="A454" s="270" t="s">
        <v>1079</v>
      </c>
      <c r="B454" s="270" t="s">
        <v>1080</v>
      </c>
      <c r="C454" s="270">
        <v>2480</v>
      </c>
      <c r="D454" s="270">
        <v>1040.2059999999999</v>
      </c>
      <c r="E454" s="270">
        <v>14</v>
      </c>
      <c r="F454" s="270">
        <v>0.75</v>
      </c>
      <c r="G454" s="270" t="s">
        <v>220</v>
      </c>
    </row>
    <row r="455" spans="1:7">
      <c r="A455" s="270" t="s">
        <v>1081</v>
      </c>
      <c r="B455" s="270" t="s">
        <v>1082</v>
      </c>
      <c r="C455" s="270">
        <v>2207</v>
      </c>
      <c r="D455" s="270">
        <v>1020.253</v>
      </c>
      <c r="E455" s="270">
        <v>13</v>
      </c>
      <c r="F455" s="270">
        <v>0</v>
      </c>
      <c r="G455" s="270" t="s">
        <v>217</v>
      </c>
    </row>
    <row r="456" spans="1:7">
      <c r="A456" s="270" t="s">
        <v>1083</v>
      </c>
      <c r="B456" s="270" t="s">
        <v>1084</v>
      </c>
      <c r="C456" s="270">
        <v>2207</v>
      </c>
      <c r="D456" s="270">
        <v>994.36</v>
      </c>
      <c r="E456" s="270">
        <v>12</v>
      </c>
      <c r="F456" s="270">
        <v>0</v>
      </c>
      <c r="G456" s="270" t="s">
        <v>217</v>
      </c>
    </row>
    <row r="457" spans="1:7">
      <c r="A457" s="270" t="s">
        <v>1085</v>
      </c>
      <c r="B457" s="270" t="s">
        <v>1086</v>
      </c>
      <c r="C457" s="270">
        <v>2581</v>
      </c>
      <c r="D457" s="270">
        <v>1037</v>
      </c>
      <c r="E457" s="270">
        <v>14</v>
      </c>
      <c r="F457" s="270">
        <v>2.16</v>
      </c>
      <c r="G457" s="270" t="s">
        <v>220</v>
      </c>
    </row>
    <row r="458" spans="1:7">
      <c r="A458" s="270" t="s">
        <v>1087</v>
      </c>
      <c r="B458" s="270" t="s">
        <v>1088</v>
      </c>
      <c r="C458" s="270">
        <v>2631</v>
      </c>
      <c r="D458" s="270">
        <v>963</v>
      </c>
      <c r="E458" s="270">
        <v>11</v>
      </c>
      <c r="F458" s="270">
        <v>3.58</v>
      </c>
      <c r="G458" s="270" t="s">
        <v>223</v>
      </c>
    </row>
    <row r="459" spans="1:7">
      <c r="A459" s="270" t="s">
        <v>1089</v>
      </c>
      <c r="B459" s="270" t="s">
        <v>1088</v>
      </c>
      <c r="C459" s="270">
        <v>2632</v>
      </c>
      <c r="D459" s="270">
        <v>963</v>
      </c>
      <c r="E459" s="270">
        <v>11</v>
      </c>
      <c r="F459" s="270">
        <v>3.58</v>
      </c>
      <c r="G459" s="270" t="s">
        <v>223</v>
      </c>
    </row>
    <row r="460" spans="1:7">
      <c r="A460" s="270" t="s">
        <v>1090</v>
      </c>
      <c r="B460" s="270" t="s">
        <v>1091</v>
      </c>
      <c r="C460" s="270">
        <v>2570</v>
      </c>
      <c r="D460" s="270">
        <v>1079.308</v>
      </c>
      <c r="E460" s="270">
        <v>16</v>
      </c>
      <c r="F460" s="270">
        <v>0.20299999999999999</v>
      </c>
      <c r="G460" s="270" t="s">
        <v>220</v>
      </c>
    </row>
    <row r="461" spans="1:7">
      <c r="A461" s="270" t="s">
        <v>1092</v>
      </c>
      <c r="B461" s="270" t="s">
        <v>1093</v>
      </c>
      <c r="C461" s="270">
        <v>2633</v>
      </c>
      <c r="D461" s="270">
        <v>1022.2565999999999</v>
      </c>
      <c r="E461" s="270">
        <v>13</v>
      </c>
      <c r="F461" s="270">
        <v>7.17</v>
      </c>
      <c r="G461" s="270" t="s">
        <v>226</v>
      </c>
    </row>
    <row r="462" spans="1:7">
      <c r="A462" s="270" t="s">
        <v>1094</v>
      </c>
      <c r="B462" s="270" t="s">
        <v>1095</v>
      </c>
      <c r="C462" s="270">
        <v>2827</v>
      </c>
      <c r="D462" s="270">
        <v>1013.75</v>
      </c>
      <c r="E462" s="270">
        <v>13</v>
      </c>
      <c r="F462" s="270">
        <v>4.6500000000000004</v>
      </c>
      <c r="G462" s="270" t="s">
        <v>223</v>
      </c>
    </row>
    <row r="463" spans="1:7">
      <c r="A463" s="270" t="s">
        <v>1096</v>
      </c>
      <c r="B463" s="270" t="s">
        <v>1097</v>
      </c>
      <c r="C463" s="270">
        <v>2642</v>
      </c>
      <c r="D463" s="270">
        <v>1031.5999999999999</v>
      </c>
      <c r="E463" s="270">
        <v>14</v>
      </c>
      <c r="F463" s="270">
        <v>4.07</v>
      </c>
      <c r="G463" s="270" t="s">
        <v>223</v>
      </c>
    </row>
    <row r="464" spans="1:7">
      <c r="A464" s="270" t="s">
        <v>1098</v>
      </c>
      <c r="B464" s="270" t="s">
        <v>1097</v>
      </c>
      <c r="C464" s="270">
        <v>2656</v>
      </c>
      <c r="D464" s="270">
        <v>1031.5999999999999</v>
      </c>
      <c r="E464" s="270">
        <v>14</v>
      </c>
      <c r="F464" s="270">
        <v>4.07</v>
      </c>
      <c r="G464" s="270" t="s">
        <v>223</v>
      </c>
    </row>
    <row r="465" spans="1:7">
      <c r="A465" s="270" t="s">
        <v>1099</v>
      </c>
      <c r="B465" s="270" t="s">
        <v>1100</v>
      </c>
      <c r="C465" s="270">
        <v>2770</v>
      </c>
      <c r="D465" s="270">
        <v>681.13800000000003</v>
      </c>
      <c r="E465" s="270">
        <v>1</v>
      </c>
      <c r="F465" s="270">
        <v>0</v>
      </c>
      <c r="G465" s="270" t="s">
        <v>217</v>
      </c>
    </row>
    <row r="466" spans="1:7">
      <c r="A466" s="270" t="s">
        <v>1101</v>
      </c>
      <c r="B466" s="270" t="s">
        <v>1102</v>
      </c>
      <c r="C466" s="270">
        <v>2453</v>
      </c>
      <c r="D466" s="270">
        <v>992</v>
      </c>
      <c r="E466" s="270">
        <v>12</v>
      </c>
      <c r="F466" s="270">
        <v>4.2783333333333333</v>
      </c>
      <c r="G466" s="270" t="s">
        <v>223</v>
      </c>
    </row>
    <row r="467" spans="1:7">
      <c r="A467" s="270" t="s">
        <v>1103</v>
      </c>
      <c r="B467" s="270" t="s">
        <v>1104</v>
      </c>
      <c r="C467" s="270">
        <v>2622</v>
      </c>
      <c r="D467" s="270">
        <v>757.2596603773585</v>
      </c>
      <c r="E467" s="270">
        <v>3</v>
      </c>
      <c r="F467" s="270">
        <v>2.4500000000000002</v>
      </c>
      <c r="G467" s="270" t="s">
        <v>223</v>
      </c>
    </row>
    <row r="468" spans="1:7">
      <c r="A468" s="270" t="s">
        <v>1105</v>
      </c>
      <c r="B468" s="270" t="s">
        <v>1106</v>
      </c>
      <c r="C468" s="270">
        <v>2579</v>
      </c>
      <c r="D468" s="270">
        <v>1016.643</v>
      </c>
      <c r="E468" s="270">
        <v>13</v>
      </c>
      <c r="F468" s="270">
        <v>1.6566666666666667</v>
      </c>
      <c r="G468" s="270" t="s">
        <v>220</v>
      </c>
    </row>
    <row r="469" spans="1:7">
      <c r="A469" s="270" t="s">
        <v>1107</v>
      </c>
      <c r="B469" s="270" t="s">
        <v>1108</v>
      </c>
      <c r="C469" s="270">
        <v>2339</v>
      </c>
      <c r="D469" s="270">
        <v>1005</v>
      </c>
      <c r="E469" s="270">
        <v>13</v>
      </c>
      <c r="F469" s="270">
        <v>3.1114285714285717</v>
      </c>
      <c r="G469" s="270" t="s">
        <v>223</v>
      </c>
    </row>
    <row r="470" spans="1:7">
      <c r="A470" s="270" t="s">
        <v>1109</v>
      </c>
      <c r="B470" s="270" t="s">
        <v>1110</v>
      </c>
      <c r="C470" s="270">
        <v>2330</v>
      </c>
      <c r="D470" s="270">
        <v>1046</v>
      </c>
      <c r="E470" s="270">
        <v>14</v>
      </c>
      <c r="F470" s="270">
        <v>1.9385964912280704</v>
      </c>
      <c r="G470" s="270" t="s">
        <v>220</v>
      </c>
    </row>
    <row r="471" spans="1:7">
      <c r="A471" s="270" t="s">
        <v>1111</v>
      </c>
      <c r="B471" s="270" t="s">
        <v>1112</v>
      </c>
      <c r="C471" s="270">
        <v>2650</v>
      </c>
      <c r="D471" s="270">
        <v>1080</v>
      </c>
      <c r="E471" s="270">
        <v>16</v>
      </c>
      <c r="F471" s="270">
        <v>1.82</v>
      </c>
      <c r="G471" s="270" t="s">
        <v>220</v>
      </c>
    </row>
    <row r="472" spans="1:7">
      <c r="A472" s="270" t="s">
        <v>1113</v>
      </c>
      <c r="B472" s="270" t="s">
        <v>1114</v>
      </c>
      <c r="C472" s="270">
        <v>2330</v>
      </c>
      <c r="D472" s="270">
        <v>968.62800000000004</v>
      </c>
      <c r="E472" s="270">
        <v>11</v>
      </c>
      <c r="F472" s="270">
        <v>1.9385964912280704</v>
      </c>
      <c r="G472" s="270" t="s">
        <v>220</v>
      </c>
    </row>
    <row r="473" spans="1:7">
      <c r="A473" s="270" t="s">
        <v>1115</v>
      </c>
      <c r="B473" s="270" t="s">
        <v>1116</v>
      </c>
      <c r="C473" s="270">
        <v>2583</v>
      </c>
      <c r="D473" s="270">
        <v>971.04200000000003</v>
      </c>
      <c r="E473" s="270">
        <v>11</v>
      </c>
      <c r="F473" s="270">
        <v>3.92</v>
      </c>
      <c r="G473" s="270" t="s">
        <v>223</v>
      </c>
    </row>
    <row r="474" spans="1:7">
      <c r="A474" s="270" t="s">
        <v>1117</v>
      </c>
      <c r="B474" s="270" t="s">
        <v>1118</v>
      </c>
      <c r="C474" s="270">
        <v>2486</v>
      </c>
      <c r="D474" s="270">
        <v>1011.151</v>
      </c>
      <c r="E474" s="270">
        <v>13</v>
      </c>
      <c r="F474" s="270">
        <v>9.9999999999999992E-2</v>
      </c>
      <c r="G474" s="270" t="s">
        <v>217</v>
      </c>
    </row>
    <row r="475" spans="1:7">
      <c r="A475" s="270" t="s">
        <v>1119</v>
      </c>
      <c r="B475" s="270" t="s">
        <v>1120</v>
      </c>
      <c r="C475" s="270">
        <v>2486</v>
      </c>
      <c r="D475" s="270">
        <v>982.46400000000006</v>
      </c>
      <c r="E475" s="270">
        <v>12</v>
      </c>
      <c r="F475" s="270">
        <v>0.05</v>
      </c>
      <c r="G475" s="270" t="s">
        <v>217</v>
      </c>
    </row>
    <row r="476" spans="1:7">
      <c r="A476" s="270" t="s">
        <v>1121</v>
      </c>
      <c r="B476" s="270" t="s">
        <v>1122</v>
      </c>
      <c r="C476" s="270">
        <v>2680</v>
      </c>
      <c r="D476" s="270">
        <v>1037.0519999999999</v>
      </c>
      <c r="E476" s="270">
        <v>14</v>
      </c>
      <c r="F476" s="270">
        <v>3.46</v>
      </c>
      <c r="G476" s="270" t="s">
        <v>223</v>
      </c>
    </row>
    <row r="477" spans="1:7">
      <c r="A477" s="270" t="s">
        <v>1123</v>
      </c>
      <c r="B477" s="270" t="s">
        <v>1124</v>
      </c>
      <c r="C477" s="270">
        <v>2107</v>
      </c>
      <c r="D477" s="270">
        <v>1126.231</v>
      </c>
      <c r="E477" s="270">
        <v>17</v>
      </c>
      <c r="F477" s="270">
        <v>0</v>
      </c>
      <c r="G477" s="270" t="s">
        <v>217</v>
      </c>
    </row>
    <row r="478" spans="1:7">
      <c r="A478" s="270" t="s">
        <v>1125</v>
      </c>
      <c r="B478" s="270" t="s">
        <v>1126</v>
      </c>
      <c r="C478" s="270">
        <v>2107</v>
      </c>
      <c r="D478" s="270">
        <v>1123.377</v>
      </c>
      <c r="E478" s="270">
        <v>17</v>
      </c>
      <c r="F478" s="270">
        <v>0</v>
      </c>
      <c r="G478" s="270" t="s">
        <v>217</v>
      </c>
    </row>
    <row r="479" spans="1:7">
      <c r="A479" s="270" t="s">
        <v>1127</v>
      </c>
      <c r="B479" s="270" t="s">
        <v>1128</v>
      </c>
      <c r="C479" s="270">
        <v>2107</v>
      </c>
      <c r="D479" s="270">
        <v>1115.9186666666667</v>
      </c>
      <c r="E479" s="270">
        <v>17</v>
      </c>
      <c r="F479" s="270">
        <v>0</v>
      </c>
      <c r="G479" s="270" t="s">
        <v>217</v>
      </c>
    </row>
    <row r="480" spans="1:7">
      <c r="A480" s="270" t="s">
        <v>1129</v>
      </c>
      <c r="B480" s="270" t="s">
        <v>1130</v>
      </c>
      <c r="C480" s="270">
        <v>2829</v>
      </c>
      <c r="D480" s="270">
        <v>1083.2</v>
      </c>
      <c r="E480" s="270">
        <v>16</v>
      </c>
      <c r="F480" s="270">
        <v>6.4399999999999995</v>
      </c>
      <c r="G480" s="270" t="s">
        <v>226</v>
      </c>
    </row>
    <row r="481" spans="1:7">
      <c r="A481" s="270" t="s">
        <v>1131</v>
      </c>
      <c r="B481" s="270" t="s">
        <v>1132</v>
      </c>
      <c r="C481" s="270">
        <v>2630</v>
      </c>
      <c r="D481" s="270">
        <v>1048</v>
      </c>
      <c r="E481" s="270">
        <v>14</v>
      </c>
      <c r="F481" s="270">
        <v>2.1578947368421058</v>
      </c>
      <c r="G481" s="270" t="s">
        <v>220</v>
      </c>
    </row>
    <row r="482" spans="1:7">
      <c r="A482" s="270" t="s">
        <v>1133</v>
      </c>
      <c r="B482" s="270" t="s">
        <v>1134</v>
      </c>
      <c r="C482" s="270">
        <v>2793</v>
      </c>
      <c r="D482" s="270">
        <v>991.68799999999999</v>
      </c>
      <c r="E482" s="270">
        <v>12</v>
      </c>
      <c r="F482" s="270">
        <v>2.48</v>
      </c>
      <c r="G482" s="270" t="s">
        <v>223</v>
      </c>
    </row>
    <row r="483" spans="1:7">
      <c r="A483" s="270" t="s">
        <v>1135</v>
      </c>
      <c r="B483" s="270" t="s">
        <v>1134</v>
      </c>
      <c r="C483" s="270">
        <v>2804</v>
      </c>
      <c r="D483" s="270">
        <v>991.68799999999999</v>
      </c>
      <c r="E483" s="270">
        <v>12</v>
      </c>
      <c r="F483" s="270">
        <v>2.48</v>
      </c>
      <c r="G483" s="270" t="s">
        <v>223</v>
      </c>
    </row>
    <row r="484" spans="1:7">
      <c r="A484" s="270" t="s">
        <v>1136</v>
      </c>
      <c r="B484" s="270" t="s">
        <v>1137</v>
      </c>
      <c r="C484" s="270">
        <v>2483</v>
      </c>
      <c r="D484" s="270">
        <v>905.87800000000004</v>
      </c>
      <c r="E484" s="270">
        <v>9</v>
      </c>
      <c r="F484" s="270">
        <v>0.55000000000000004</v>
      </c>
      <c r="G484" s="270" t="s">
        <v>220</v>
      </c>
    </row>
    <row r="485" spans="1:7">
      <c r="A485" s="270" t="s">
        <v>1138</v>
      </c>
      <c r="B485" s="270" t="s">
        <v>1139</v>
      </c>
      <c r="C485" s="270">
        <v>2469</v>
      </c>
      <c r="D485" s="270">
        <v>887.39666666666665</v>
      </c>
      <c r="E485" s="270">
        <v>8</v>
      </c>
      <c r="F485" s="270">
        <v>4.43</v>
      </c>
      <c r="G485" s="270" t="s">
        <v>223</v>
      </c>
    </row>
    <row r="486" spans="1:7">
      <c r="A486" s="270" t="s">
        <v>1140</v>
      </c>
      <c r="B486" s="270" t="s">
        <v>1141</v>
      </c>
      <c r="C486" s="270">
        <v>2453</v>
      </c>
      <c r="D486" s="270">
        <v>866</v>
      </c>
      <c r="E486" s="270">
        <v>7</v>
      </c>
      <c r="F486" s="270">
        <v>4.4000000000000004</v>
      </c>
      <c r="G486" s="270" t="s">
        <v>223</v>
      </c>
    </row>
    <row r="487" spans="1:7">
      <c r="A487" s="270" t="s">
        <v>1142</v>
      </c>
      <c r="B487" s="270" t="s">
        <v>1143</v>
      </c>
      <c r="C487" s="270">
        <v>2795</v>
      </c>
      <c r="D487" s="270">
        <v>1060.079</v>
      </c>
      <c r="E487" s="270">
        <v>15</v>
      </c>
      <c r="F487" s="270">
        <v>1.7092537313432823</v>
      </c>
      <c r="G487" s="270" t="s">
        <v>220</v>
      </c>
    </row>
    <row r="488" spans="1:7">
      <c r="A488" s="270" t="s">
        <v>1144</v>
      </c>
      <c r="B488" s="270" t="s">
        <v>1145</v>
      </c>
      <c r="C488" s="270">
        <v>2758</v>
      </c>
      <c r="D488" s="270">
        <v>1031.364</v>
      </c>
      <c r="E488" s="270">
        <v>14</v>
      </c>
      <c r="F488" s="270">
        <v>1.04</v>
      </c>
      <c r="G488" s="270" t="s">
        <v>220</v>
      </c>
    </row>
    <row r="489" spans="1:7">
      <c r="A489" s="270" t="s">
        <v>1146</v>
      </c>
      <c r="B489" s="270" t="s">
        <v>1147</v>
      </c>
      <c r="C489" s="270">
        <v>2550</v>
      </c>
      <c r="D489" s="270">
        <v>994.28728301886815</v>
      </c>
      <c r="E489" s="270">
        <v>12</v>
      </c>
      <c r="F489" s="270">
        <v>3.58</v>
      </c>
      <c r="G489" s="270" t="s">
        <v>223</v>
      </c>
    </row>
    <row r="490" spans="1:7">
      <c r="A490" s="270" t="s">
        <v>1148</v>
      </c>
      <c r="B490" s="270" t="s">
        <v>1149</v>
      </c>
      <c r="C490" s="270">
        <v>2611</v>
      </c>
      <c r="D490" s="270">
        <v>1047</v>
      </c>
      <c r="E490" s="270">
        <v>14</v>
      </c>
      <c r="F490" s="270">
        <v>0.55125000000000002</v>
      </c>
      <c r="G490" s="270" t="s">
        <v>220</v>
      </c>
    </row>
    <row r="491" spans="1:7">
      <c r="A491" s="270" t="s">
        <v>1150</v>
      </c>
      <c r="B491" s="270" t="s">
        <v>1151</v>
      </c>
      <c r="C491" s="270">
        <v>2721</v>
      </c>
      <c r="D491" s="270">
        <v>946</v>
      </c>
      <c r="E491" s="270">
        <v>10</v>
      </c>
      <c r="F491" s="270">
        <v>3.76</v>
      </c>
      <c r="G491" s="270" t="s">
        <v>223</v>
      </c>
    </row>
    <row r="492" spans="1:7">
      <c r="A492" s="270" t="s">
        <v>1152</v>
      </c>
      <c r="B492" s="270" t="s">
        <v>1151</v>
      </c>
      <c r="C492" s="270">
        <v>2810</v>
      </c>
      <c r="D492" s="270">
        <v>946</v>
      </c>
      <c r="E492" s="270">
        <v>10</v>
      </c>
      <c r="F492" s="270">
        <v>3.76</v>
      </c>
      <c r="G492" s="270" t="s">
        <v>223</v>
      </c>
    </row>
    <row r="493" spans="1:7">
      <c r="A493" s="270" t="s">
        <v>1153</v>
      </c>
      <c r="B493" s="270" t="s">
        <v>1154</v>
      </c>
      <c r="C493" s="270">
        <v>2536</v>
      </c>
      <c r="D493" s="270">
        <v>988.6</v>
      </c>
      <c r="E493" s="270">
        <v>12</v>
      </c>
      <c r="F493" s="270">
        <v>1.98</v>
      </c>
      <c r="G493" s="270" t="s">
        <v>220</v>
      </c>
    </row>
    <row r="494" spans="1:7">
      <c r="A494" s="270" t="s">
        <v>1155</v>
      </c>
      <c r="B494" s="270" t="s">
        <v>1156</v>
      </c>
      <c r="C494" s="270">
        <v>2584</v>
      </c>
      <c r="D494" s="270">
        <v>1020.9589999999999</v>
      </c>
      <c r="E494" s="270">
        <v>13</v>
      </c>
      <c r="F494" s="270">
        <v>2.2200000000000002</v>
      </c>
      <c r="G494" s="270" t="s">
        <v>220</v>
      </c>
    </row>
    <row r="495" spans="1:7">
      <c r="A495" s="270" t="s">
        <v>1157</v>
      </c>
      <c r="B495" s="270" t="s">
        <v>1158</v>
      </c>
      <c r="C495" s="270">
        <v>2733</v>
      </c>
      <c r="D495" s="270">
        <v>995.99866666666674</v>
      </c>
      <c r="E495" s="270">
        <v>12</v>
      </c>
      <c r="F495" s="270">
        <v>5.98</v>
      </c>
      <c r="G495" s="270" t="s">
        <v>226</v>
      </c>
    </row>
    <row r="496" spans="1:7">
      <c r="A496" s="270" t="s">
        <v>1159</v>
      </c>
      <c r="B496" s="270" t="s">
        <v>1160</v>
      </c>
      <c r="C496" s="270">
        <v>2583</v>
      </c>
      <c r="D496" s="270">
        <v>1027.4829999999999</v>
      </c>
      <c r="E496" s="270">
        <v>14</v>
      </c>
      <c r="F496" s="270">
        <v>2.39</v>
      </c>
      <c r="G496" s="270" t="s">
        <v>220</v>
      </c>
    </row>
    <row r="497" spans="1:7">
      <c r="A497" s="270" t="s">
        <v>1161</v>
      </c>
      <c r="B497" s="270" t="s">
        <v>1162</v>
      </c>
      <c r="C497" s="270">
        <v>2422</v>
      </c>
      <c r="D497" s="270">
        <v>1011.5</v>
      </c>
      <c r="E497" s="270">
        <v>13</v>
      </c>
      <c r="F497" s="270">
        <v>2.7056666666666671</v>
      </c>
      <c r="G497" s="270" t="s">
        <v>223</v>
      </c>
    </row>
    <row r="498" spans="1:7">
      <c r="A498" s="270" t="s">
        <v>1163</v>
      </c>
      <c r="B498" s="270" t="s">
        <v>1164</v>
      </c>
      <c r="C498" s="270">
        <v>2870</v>
      </c>
      <c r="D498" s="270">
        <v>1008.8697</v>
      </c>
      <c r="E498" s="270">
        <v>13</v>
      </c>
      <c r="F498" s="270">
        <v>2.85</v>
      </c>
      <c r="G498" s="270" t="s">
        <v>223</v>
      </c>
    </row>
    <row r="499" spans="1:7">
      <c r="A499" s="270" t="s">
        <v>1165</v>
      </c>
      <c r="B499" s="270" t="s">
        <v>1166</v>
      </c>
      <c r="C499" s="270">
        <v>2404</v>
      </c>
      <c r="D499" s="270">
        <v>952.298</v>
      </c>
      <c r="E499" s="270">
        <v>11</v>
      </c>
      <c r="F499" s="270">
        <v>4.4400000000000004</v>
      </c>
      <c r="G499" s="270" t="s">
        <v>223</v>
      </c>
    </row>
    <row r="500" spans="1:7">
      <c r="A500" s="270" t="s">
        <v>1167</v>
      </c>
      <c r="B500" s="270" t="s">
        <v>1168</v>
      </c>
      <c r="C500" s="270">
        <v>2469</v>
      </c>
      <c r="D500" s="270">
        <v>951</v>
      </c>
      <c r="E500" s="270">
        <v>11</v>
      </c>
      <c r="F500" s="270">
        <v>3.1256666666666666</v>
      </c>
      <c r="G500" s="270" t="s">
        <v>223</v>
      </c>
    </row>
    <row r="501" spans="1:7">
      <c r="A501" s="270" t="s">
        <v>1169</v>
      </c>
      <c r="B501" s="270" t="s">
        <v>1170</v>
      </c>
      <c r="C501" s="270">
        <v>2537</v>
      </c>
      <c r="D501" s="270">
        <v>989.84199999999998</v>
      </c>
      <c r="E501" s="270">
        <v>12</v>
      </c>
      <c r="F501" s="270">
        <v>2.2479999999999998</v>
      </c>
      <c r="G501" s="270" t="s">
        <v>220</v>
      </c>
    </row>
    <row r="502" spans="1:7">
      <c r="A502" s="270" t="s">
        <v>1171</v>
      </c>
      <c r="B502" s="270" t="s">
        <v>1172</v>
      </c>
      <c r="C502" s="270">
        <v>2311</v>
      </c>
      <c r="D502" s="270">
        <v>994.33299999999997</v>
      </c>
      <c r="E502" s="270">
        <v>12</v>
      </c>
      <c r="F502" s="270">
        <v>2.2664285714285715</v>
      </c>
      <c r="G502" s="270" t="s">
        <v>220</v>
      </c>
    </row>
    <row r="503" spans="1:7">
      <c r="A503" s="270" t="s">
        <v>1173</v>
      </c>
      <c r="B503" s="270" t="s">
        <v>1174</v>
      </c>
      <c r="C503" s="270">
        <v>2399</v>
      </c>
      <c r="D503" s="270">
        <v>1006.148</v>
      </c>
      <c r="E503" s="270">
        <v>13</v>
      </c>
      <c r="F503" s="270">
        <v>5.35</v>
      </c>
      <c r="G503" s="270" t="s">
        <v>223</v>
      </c>
    </row>
    <row r="504" spans="1:7">
      <c r="A504" s="270" t="s">
        <v>1175</v>
      </c>
      <c r="B504" s="270" t="s">
        <v>1176</v>
      </c>
      <c r="C504" s="270">
        <v>2630</v>
      </c>
      <c r="D504" s="270">
        <v>1040</v>
      </c>
      <c r="E504" s="270">
        <v>14</v>
      </c>
      <c r="F504" s="270">
        <v>2.1578947368421058</v>
      </c>
      <c r="G504" s="270" t="s">
        <v>220</v>
      </c>
    </row>
    <row r="505" spans="1:7">
      <c r="A505" s="270" t="s">
        <v>1177</v>
      </c>
      <c r="B505" s="270" t="s">
        <v>1178</v>
      </c>
      <c r="C505" s="270">
        <v>2400</v>
      </c>
      <c r="D505" s="270">
        <v>1010.6192222222222</v>
      </c>
      <c r="E505" s="270">
        <v>13</v>
      </c>
      <c r="F505" s="270">
        <v>7.86</v>
      </c>
      <c r="G505" s="270" t="s">
        <v>226</v>
      </c>
    </row>
    <row r="506" spans="1:7">
      <c r="A506" s="270" t="s">
        <v>1179</v>
      </c>
      <c r="B506" s="270" t="s">
        <v>1180</v>
      </c>
      <c r="C506" s="270">
        <v>2479</v>
      </c>
      <c r="D506" s="270">
        <v>1034.27</v>
      </c>
      <c r="E506" s="270">
        <v>14</v>
      </c>
      <c r="F506" s="270">
        <v>0.79400000000000004</v>
      </c>
      <c r="G506" s="270" t="s">
        <v>220</v>
      </c>
    </row>
    <row r="507" spans="1:7">
      <c r="A507" s="270" t="s">
        <v>1181</v>
      </c>
      <c r="B507" s="270" t="s">
        <v>1182</v>
      </c>
      <c r="C507" s="270">
        <v>2395</v>
      </c>
      <c r="D507" s="270">
        <v>854.13499999999999</v>
      </c>
      <c r="E507" s="270">
        <v>7</v>
      </c>
      <c r="F507" s="270">
        <v>5.01</v>
      </c>
      <c r="G507" s="270" t="s">
        <v>223</v>
      </c>
    </row>
    <row r="508" spans="1:7">
      <c r="A508" s="270" t="s">
        <v>1183</v>
      </c>
      <c r="B508" s="270" t="s">
        <v>1184</v>
      </c>
      <c r="C508" s="270">
        <v>2665</v>
      </c>
      <c r="D508" s="270">
        <v>1017.612</v>
      </c>
      <c r="E508" s="270">
        <v>13</v>
      </c>
      <c r="F508" s="270">
        <v>3.73</v>
      </c>
      <c r="G508" s="270" t="s">
        <v>223</v>
      </c>
    </row>
    <row r="509" spans="1:7">
      <c r="A509" s="270" t="s">
        <v>1185</v>
      </c>
      <c r="B509" s="270" t="s">
        <v>1186</v>
      </c>
      <c r="C509" s="270">
        <v>2041</v>
      </c>
      <c r="D509" s="270">
        <v>1104.9929999999999</v>
      </c>
      <c r="E509" s="270">
        <v>17</v>
      </c>
      <c r="F509" s="270">
        <v>0</v>
      </c>
      <c r="G509" s="270" t="s">
        <v>217</v>
      </c>
    </row>
    <row r="510" spans="1:7">
      <c r="A510" s="270" t="s">
        <v>1187</v>
      </c>
      <c r="B510" s="270" t="s">
        <v>1188</v>
      </c>
      <c r="C510" s="270">
        <v>2876</v>
      </c>
      <c r="D510" s="270">
        <v>1014.9425000000001</v>
      </c>
      <c r="E510" s="270">
        <v>13</v>
      </c>
      <c r="F510" s="270">
        <v>4.58</v>
      </c>
      <c r="G510" s="270" t="s">
        <v>223</v>
      </c>
    </row>
    <row r="511" spans="1:7">
      <c r="A511" s="270" t="s">
        <v>1189</v>
      </c>
      <c r="B511" s="270" t="s">
        <v>1190</v>
      </c>
      <c r="C511" s="270">
        <v>2446</v>
      </c>
      <c r="D511" s="270">
        <v>994</v>
      </c>
      <c r="E511" s="270">
        <v>12</v>
      </c>
      <c r="F511" s="270">
        <v>3.46</v>
      </c>
      <c r="G511" s="270" t="s">
        <v>223</v>
      </c>
    </row>
    <row r="512" spans="1:7">
      <c r="A512" s="270" t="s">
        <v>1191</v>
      </c>
      <c r="B512" s="270" t="s">
        <v>1192</v>
      </c>
      <c r="C512" s="270">
        <v>2710</v>
      </c>
      <c r="D512" s="270">
        <v>1041</v>
      </c>
      <c r="E512" s="270">
        <v>14</v>
      </c>
      <c r="F512" s="270">
        <v>3.458181818181818</v>
      </c>
      <c r="G512" s="270" t="s">
        <v>223</v>
      </c>
    </row>
    <row r="513" spans="1:7">
      <c r="A513" s="270" t="s">
        <v>1193</v>
      </c>
      <c r="B513" s="270" t="s">
        <v>1194</v>
      </c>
      <c r="C513" s="270">
        <v>2287</v>
      </c>
      <c r="D513" s="270">
        <v>905.39499999999998</v>
      </c>
      <c r="E513" s="270">
        <v>9</v>
      </c>
      <c r="F513" s="270">
        <v>0</v>
      </c>
      <c r="G513" s="270" t="s">
        <v>217</v>
      </c>
    </row>
    <row r="514" spans="1:7">
      <c r="A514" s="270" t="s">
        <v>1195</v>
      </c>
      <c r="B514" s="270" t="s">
        <v>1196</v>
      </c>
      <c r="C514" s="270">
        <v>2844</v>
      </c>
      <c r="D514" s="270">
        <v>981.298</v>
      </c>
      <c r="E514" s="270">
        <v>12</v>
      </c>
      <c r="F514" s="270">
        <v>4.2736363636363643</v>
      </c>
      <c r="G514" s="270" t="s">
        <v>223</v>
      </c>
    </row>
    <row r="515" spans="1:7">
      <c r="A515" s="270" t="s">
        <v>1197</v>
      </c>
      <c r="B515" s="270" t="s">
        <v>1198</v>
      </c>
      <c r="C515" s="270">
        <v>2143</v>
      </c>
      <c r="D515" s="270">
        <v>905.80200000000002</v>
      </c>
      <c r="E515" s="270">
        <v>9</v>
      </c>
      <c r="F515" s="270" t="s">
        <v>356</v>
      </c>
      <c r="G515" s="270" t="s">
        <v>217</v>
      </c>
    </row>
    <row r="516" spans="1:7">
      <c r="A516" s="270" t="s">
        <v>1199</v>
      </c>
      <c r="B516" s="270" t="s">
        <v>1200</v>
      </c>
      <c r="C516" s="270">
        <v>2316</v>
      </c>
      <c r="D516" s="270">
        <v>1018.5450000000001</v>
      </c>
      <c r="E516" s="270">
        <v>13</v>
      </c>
      <c r="F516" s="270">
        <v>0.57199999999999995</v>
      </c>
      <c r="G516" s="270" t="s">
        <v>220</v>
      </c>
    </row>
    <row r="517" spans="1:7">
      <c r="A517" s="270" t="s">
        <v>1201</v>
      </c>
      <c r="B517" s="270" t="s">
        <v>1202</v>
      </c>
      <c r="C517" s="270">
        <v>2326</v>
      </c>
      <c r="D517" s="270">
        <v>1042.049</v>
      </c>
      <c r="E517" s="270">
        <v>14</v>
      </c>
      <c r="F517" s="270">
        <v>0.21500000000000002</v>
      </c>
      <c r="G517" s="270" t="s">
        <v>220</v>
      </c>
    </row>
    <row r="518" spans="1:7">
      <c r="A518" s="270" t="s">
        <v>1203</v>
      </c>
      <c r="B518" s="270" t="s">
        <v>1204</v>
      </c>
      <c r="C518" s="270">
        <v>2340</v>
      </c>
      <c r="D518" s="270">
        <v>1039.68</v>
      </c>
      <c r="E518" s="270">
        <v>14</v>
      </c>
      <c r="F518" s="270">
        <v>2.4462068965517245</v>
      </c>
      <c r="G518" s="270" t="s">
        <v>223</v>
      </c>
    </row>
    <row r="519" spans="1:7">
      <c r="A519" s="270" t="s">
        <v>1205</v>
      </c>
      <c r="B519" s="270" t="s">
        <v>1206</v>
      </c>
      <c r="C519" s="270">
        <v>2439</v>
      </c>
      <c r="D519" s="270">
        <v>996.15599999999995</v>
      </c>
      <c r="E519" s="270">
        <v>12</v>
      </c>
      <c r="F519" s="270">
        <v>1.7999999999999998</v>
      </c>
      <c r="G519" s="270" t="s">
        <v>220</v>
      </c>
    </row>
    <row r="520" spans="1:7">
      <c r="A520" s="270" t="s">
        <v>1207</v>
      </c>
      <c r="B520" s="270" t="s">
        <v>1206</v>
      </c>
      <c r="C520" s="270">
        <v>2729</v>
      </c>
      <c r="D520" s="270">
        <v>1046</v>
      </c>
      <c r="E520" s="270">
        <v>14</v>
      </c>
      <c r="F520" s="270">
        <v>2.3426666666666667</v>
      </c>
      <c r="G520" s="270" t="s">
        <v>220</v>
      </c>
    </row>
    <row r="521" spans="1:7">
      <c r="A521" s="270" t="s">
        <v>1208</v>
      </c>
      <c r="B521" s="270" t="s">
        <v>1209</v>
      </c>
      <c r="C521" s="270">
        <v>2430</v>
      </c>
      <c r="D521" s="270">
        <v>1000</v>
      </c>
      <c r="E521" s="270">
        <v>12</v>
      </c>
      <c r="F521" s="270">
        <v>1.43</v>
      </c>
      <c r="G521" s="270" t="s">
        <v>220</v>
      </c>
    </row>
    <row r="522" spans="1:7">
      <c r="A522" s="270" t="s">
        <v>1210</v>
      </c>
      <c r="B522" s="270" t="s">
        <v>1211</v>
      </c>
      <c r="C522" s="270">
        <v>2322</v>
      </c>
      <c r="D522" s="270">
        <v>1069</v>
      </c>
      <c r="E522" s="270">
        <v>15</v>
      </c>
      <c r="F522" s="270">
        <v>0.17</v>
      </c>
      <c r="G522" s="270" t="s">
        <v>217</v>
      </c>
    </row>
    <row r="523" spans="1:7">
      <c r="A523" s="270" t="s">
        <v>1212</v>
      </c>
      <c r="B523" s="270" t="s">
        <v>1211</v>
      </c>
      <c r="C523" s="270">
        <v>2323</v>
      </c>
      <c r="D523" s="270">
        <v>1069</v>
      </c>
      <c r="E523" s="270">
        <v>15</v>
      </c>
      <c r="F523" s="270">
        <v>0.17</v>
      </c>
      <c r="G523" s="270" t="s">
        <v>217</v>
      </c>
    </row>
    <row r="524" spans="1:7">
      <c r="A524" s="270" t="s">
        <v>1213</v>
      </c>
      <c r="B524" s="270" t="s">
        <v>1214</v>
      </c>
      <c r="C524" s="270">
        <v>2828</v>
      </c>
      <c r="D524" s="270">
        <v>1055</v>
      </c>
      <c r="E524" s="270">
        <v>15</v>
      </c>
      <c r="F524" s="270">
        <v>5.91</v>
      </c>
      <c r="G524" s="270" t="s">
        <v>223</v>
      </c>
    </row>
    <row r="525" spans="1:7">
      <c r="A525" s="270" t="s">
        <v>1215</v>
      </c>
      <c r="B525" s="270" t="s">
        <v>1216</v>
      </c>
      <c r="C525" s="270">
        <v>2365</v>
      </c>
      <c r="D525" s="270">
        <v>1070.7270000000001</v>
      </c>
      <c r="E525" s="270">
        <v>15</v>
      </c>
      <c r="F525" s="270">
        <v>3.09</v>
      </c>
      <c r="G525" s="270" t="s">
        <v>223</v>
      </c>
    </row>
    <row r="526" spans="1:7">
      <c r="A526" s="270" t="s">
        <v>1217</v>
      </c>
      <c r="B526" s="270" t="s">
        <v>1218</v>
      </c>
      <c r="C526" s="270">
        <v>2550</v>
      </c>
      <c r="D526" s="270">
        <v>1036.1610000000001</v>
      </c>
      <c r="E526" s="270">
        <v>14</v>
      </c>
      <c r="F526" s="270">
        <v>3.3419512195121941</v>
      </c>
      <c r="G526" s="270" t="s">
        <v>223</v>
      </c>
    </row>
    <row r="527" spans="1:7">
      <c r="A527" s="270" t="s">
        <v>1219</v>
      </c>
      <c r="B527" s="270" t="s">
        <v>1220</v>
      </c>
      <c r="C527" s="270">
        <v>2820</v>
      </c>
      <c r="D527" s="270">
        <v>1000.8164999999998</v>
      </c>
      <c r="E527" s="270">
        <v>12</v>
      </c>
      <c r="F527" s="270">
        <v>3.09</v>
      </c>
      <c r="G527" s="270" t="s">
        <v>223</v>
      </c>
    </row>
    <row r="528" spans="1:7">
      <c r="A528" s="270" t="s">
        <v>1221</v>
      </c>
      <c r="B528" s="270" t="s">
        <v>1222</v>
      </c>
      <c r="C528" s="270">
        <v>2333</v>
      </c>
      <c r="D528" s="270">
        <v>1005.5</v>
      </c>
      <c r="E528" s="270">
        <v>13</v>
      </c>
      <c r="F528" s="270">
        <v>3.1</v>
      </c>
      <c r="G528" s="270" t="s">
        <v>223</v>
      </c>
    </row>
    <row r="529" spans="1:7">
      <c r="A529" s="270" t="s">
        <v>1223</v>
      </c>
      <c r="B529" s="270" t="s">
        <v>1222</v>
      </c>
      <c r="C529" s="270">
        <v>2403</v>
      </c>
      <c r="D529" s="270">
        <v>1005.5</v>
      </c>
      <c r="E529" s="270">
        <v>13</v>
      </c>
      <c r="F529" s="270">
        <v>4.3600000000000003</v>
      </c>
      <c r="G529" s="270" t="s">
        <v>223</v>
      </c>
    </row>
    <row r="530" spans="1:7">
      <c r="A530" s="270" t="s">
        <v>1224</v>
      </c>
      <c r="B530" s="270" t="s">
        <v>1222</v>
      </c>
      <c r="C530" s="270">
        <v>2787</v>
      </c>
      <c r="D530" s="270">
        <v>1005.5</v>
      </c>
      <c r="E530" s="270">
        <v>13</v>
      </c>
      <c r="F530" s="270">
        <v>2.2599999999999998</v>
      </c>
      <c r="G530" s="270" t="s">
        <v>220</v>
      </c>
    </row>
    <row r="531" spans="1:7">
      <c r="A531" s="270" t="s">
        <v>1225</v>
      </c>
      <c r="B531" s="270" t="s">
        <v>1226</v>
      </c>
      <c r="C531" s="270">
        <v>2880</v>
      </c>
      <c r="D531" s="270">
        <v>1012.1573000000001</v>
      </c>
      <c r="E531" s="270">
        <v>13</v>
      </c>
      <c r="F531" s="270">
        <v>14.21</v>
      </c>
      <c r="G531" s="270" t="s">
        <v>229</v>
      </c>
    </row>
    <row r="532" spans="1:7">
      <c r="A532" s="270" t="s">
        <v>1227</v>
      </c>
      <c r="B532" s="270" t="s">
        <v>1228</v>
      </c>
      <c r="C532" s="270">
        <v>2283</v>
      </c>
      <c r="D532" s="270">
        <v>959.32100000000003</v>
      </c>
      <c r="E532" s="270">
        <v>11</v>
      </c>
      <c r="F532" s="270">
        <v>0</v>
      </c>
      <c r="G532" s="270" t="s">
        <v>217</v>
      </c>
    </row>
    <row r="533" spans="1:7">
      <c r="A533" s="270" t="s">
        <v>1229</v>
      </c>
      <c r="B533" s="270" t="s">
        <v>1230</v>
      </c>
      <c r="C533" s="270">
        <v>2529</v>
      </c>
      <c r="D533" s="270">
        <v>994.21100000000001</v>
      </c>
      <c r="E533" s="270">
        <v>12</v>
      </c>
      <c r="F533" s="270">
        <v>1.0560000000000003</v>
      </c>
      <c r="G533" s="270" t="s">
        <v>220</v>
      </c>
    </row>
    <row r="534" spans="1:7">
      <c r="A534" s="270" t="s">
        <v>1231</v>
      </c>
      <c r="B534" s="270" t="s">
        <v>1232</v>
      </c>
      <c r="C534" s="270">
        <v>2770</v>
      </c>
      <c r="D534" s="270">
        <v>777.43799999999999</v>
      </c>
      <c r="E534" s="270">
        <v>4</v>
      </c>
      <c r="F534" s="270">
        <v>0</v>
      </c>
      <c r="G534" s="270" t="s">
        <v>217</v>
      </c>
    </row>
    <row r="535" spans="1:7">
      <c r="A535" s="270" t="s">
        <v>1233</v>
      </c>
      <c r="B535" s="270" t="s">
        <v>1234</v>
      </c>
      <c r="C535" s="270">
        <v>2790</v>
      </c>
      <c r="D535" s="270">
        <v>973.06963414634151</v>
      </c>
      <c r="E535" s="270">
        <v>11</v>
      </c>
      <c r="F535" s="270">
        <v>1.42</v>
      </c>
      <c r="G535" s="270" t="s">
        <v>220</v>
      </c>
    </row>
    <row r="536" spans="1:7">
      <c r="A536" s="270" t="s">
        <v>1235</v>
      </c>
      <c r="B536" s="270" t="s">
        <v>1236</v>
      </c>
      <c r="C536" s="270">
        <v>2785</v>
      </c>
      <c r="D536" s="270">
        <v>999.221</v>
      </c>
      <c r="E536" s="270">
        <v>12</v>
      </c>
      <c r="F536" s="270">
        <v>0.39</v>
      </c>
      <c r="G536" s="270" t="s">
        <v>220</v>
      </c>
    </row>
    <row r="537" spans="1:7">
      <c r="A537" s="270" t="s">
        <v>1237</v>
      </c>
      <c r="B537" s="270" t="s">
        <v>1238</v>
      </c>
      <c r="C537" s="270">
        <v>2790</v>
      </c>
      <c r="D537" s="270">
        <v>985</v>
      </c>
      <c r="E537" s="270">
        <v>12</v>
      </c>
      <c r="F537" s="270">
        <v>1.1499999999999999</v>
      </c>
      <c r="G537" s="270" t="s">
        <v>220</v>
      </c>
    </row>
    <row r="538" spans="1:7">
      <c r="A538" s="270" t="s">
        <v>1239</v>
      </c>
      <c r="B538" s="270" t="s">
        <v>1240</v>
      </c>
      <c r="C538" s="270">
        <v>2444</v>
      </c>
      <c r="D538" s="270">
        <v>950</v>
      </c>
      <c r="E538" s="270">
        <v>10</v>
      </c>
      <c r="F538" s="270">
        <v>1.5024999999999999</v>
      </c>
      <c r="G538" s="270" t="s">
        <v>220</v>
      </c>
    </row>
    <row r="539" spans="1:7">
      <c r="A539" s="270" t="s">
        <v>1241</v>
      </c>
      <c r="B539" s="270" t="s">
        <v>1242</v>
      </c>
      <c r="C539" s="270">
        <v>2281</v>
      </c>
      <c r="D539" s="270">
        <v>972.78399999999999</v>
      </c>
      <c r="E539" s="270">
        <v>11</v>
      </c>
      <c r="F539" s="270">
        <v>0</v>
      </c>
      <c r="G539" s="270" t="s">
        <v>217</v>
      </c>
    </row>
    <row r="540" spans="1:7">
      <c r="A540" s="270" t="s">
        <v>1243</v>
      </c>
      <c r="B540" s="270" t="s">
        <v>1244</v>
      </c>
      <c r="C540" s="270">
        <v>2148</v>
      </c>
      <c r="D540" s="270">
        <v>1003.9781666666668</v>
      </c>
      <c r="E540" s="270">
        <v>13</v>
      </c>
      <c r="F540" s="270">
        <v>0</v>
      </c>
      <c r="G540" s="270" t="s">
        <v>217</v>
      </c>
    </row>
    <row r="541" spans="1:7">
      <c r="A541" s="270" t="s">
        <v>1245</v>
      </c>
      <c r="B541" s="270" t="s">
        <v>1246</v>
      </c>
      <c r="C541" s="270">
        <v>2148</v>
      </c>
      <c r="D541" s="270">
        <v>962.98199999999997</v>
      </c>
      <c r="E541" s="270">
        <v>11</v>
      </c>
      <c r="F541" s="270">
        <v>0</v>
      </c>
      <c r="G541" s="270" t="s">
        <v>217</v>
      </c>
    </row>
    <row r="542" spans="1:7">
      <c r="A542" s="270" t="s">
        <v>1247</v>
      </c>
      <c r="B542" s="270" t="s">
        <v>1248</v>
      </c>
      <c r="C542" s="270">
        <v>2343</v>
      </c>
      <c r="D542" s="270">
        <v>969.125</v>
      </c>
      <c r="E542" s="270">
        <v>11</v>
      </c>
      <c r="F542" s="270">
        <v>4.58</v>
      </c>
      <c r="G542" s="270" t="s">
        <v>223</v>
      </c>
    </row>
    <row r="543" spans="1:7">
      <c r="A543" s="270" t="s">
        <v>1249</v>
      </c>
      <c r="B543" s="270" t="s">
        <v>1250</v>
      </c>
      <c r="C543" s="270">
        <v>2256</v>
      </c>
      <c r="D543" s="270">
        <v>923.24199999999996</v>
      </c>
      <c r="E543" s="270">
        <v>9</v>
      </c>
      <c r="F543" s="270">
        <v>9.8888888888888887E-2</v>
      </c>
      <c r="G543" s="270" t="s">
        <v>217</v>
      </c>
    </row>
    <row r="544" spans="1:7">
      <c r="A544" s="270" t="s">
        <v>1251</v>
      </c>
      <c r="B544" s="270" t="s">
        <v>1252</v>
      </c>
      <c r="C544" s="270">
        <v>2560</v>
      </c>
      <c r="D544" s="270">
        <v>1052.027</v>
      </c>
      <c r="E544" s="270">
        <v>15</v>
      </c>
      <c r="F544" s="270">
        <v>5.1428571428571428E-2</v>
      </c>
      <c r="G544" s="270" t="s">
        <v>217</v>
      </c>
    </row>
    <row r="545" spans="1:7">
      <c r="A545" s="270" t="s">
        <v>1253</v>
      </c>
      <c r="B545" s="270" t="s">
        <v>1254</v>
      </c>
      <c r="C545" s="270">
        <v>2365</v>
      </c>
      <c r="D545" s="270">
        <v>1000.9798888888889</v>
      </c>
      <c r="E545" s="270">
        <v>12</v>
      </c>
      <c r="F545" s="270">
        <v>3.31</v>
      </c>
      <c r="G545" s="270" t="s">
        <v>223</v>
      </c>
    </row>
    <row r="546" spans="1:7">
      <c r="A546" s="270" t="s">
        <v>1255</v>
      </c>
      <c r="B546" s="270" t="s">
        <v>1256</v>
      </c>
      <c r="C546" s="270">
        <v>2559</v>
      </c>
      <c r="D546" s="270">
        <v>1063.8489999999999</v>
      </c>
      <c r="E546" s="270">
        <v>15</v>
      </c>
      <c r="F546" s="270" t="s">
        <v>356</v>
      </c>
      <c r="G546" s="270" t="s">
        <v>217</v>
      </c>
    </row>
    <row r="547" spans="1:7">
      <c r="A547" s="270" t="s">
        <v>1257</v>
      </c>
      <c r="B547" s="270" t="s">
        <v>1258</v>
      </c>
      <c r="C547" s="270">
        <v>2480</v>
      </c>
      <c r="D547" s="270">
        <v>1006</v>
      </c>
      <c r="E547" s="270">
        <v>13</v>
      </c>
      <c r="F547" s="270">
        <v>0.78</v>
      </c>
      <c r="G547" s="270" t="s">
        <v>220</v>
      </c>
    </row>
    <row r="548" spans="1:7">
      <c r="A548" s="270" t="s">
        <v>1259</v>
      </c>
      <c r="B548" s="270" t="s">
        <v>1260</v>
      </c>
      <c r="C548" s="270">
        <v>2221</v>
      </c>
      <c r="D548" s="270">
        <v>1065.2850000000001</v>
      </c>
      <c r="E548" s="270">
        <v>15</v>
      </c>
      <c r="F548" s="270">
        <v>0</v>
      </c>
      <c r="G548" s="270" t="s">
        <v>217</v>
      </c>
    </row>
    <row r="549" spans="1:7">
      <c r="A549" s="270" t="s">
        <v>1261</v>
      </c>
      <c r="B549" s="270" t="s">
        <v>1262</v>
      </c>
      <c r="C549" s="270">
        <v>2581</v>
      </c>
      <c r="D549" s="270">
        <v>1057.5450000000001</v>
      </c>
      <c r="E549" s="270">
        <v>15</v>
      </c>
      <c r="F549" s="270">
        <v>1.77</v>
      </c>
      <c r="G549" s="270" t="s">
        <v>220</v>
      </c>
    </row>
    <row r="550" spans="1:7">
      <c r="A550" s="270" t="s">
        <v>1263</v>
      </c>
      <c r="B550" s="270" t="s">
        <v>1264</v>
      </c>
      <c r="C550" s="270">
        <v>2671</v>
      </c>
      <c r="D550" s="270">
        <v>1028.9169999999999</v>
      </c>
      <c r="E550" s="270">
        <v>14</v>
      </c>
      <c r="F550" s="270">
        <v>4.66</v>
      </c>
      <c r="G550" s="270" t="s">
        <v>223</v>
      </c>
    </row>
    <row r="551" spans="1:7">
      <c r="A551" s="270" t="s">
        <v>1265</v>
      </c>
      <c r="B551" s="270" t="s">
        <v>1264</v>
      </c>
      <c r="C551" s="270">
        <v>2721</v>
      </c>
      <c r="D551" s="270">
        <v>1028.9169999999999</v>
      </c>
      <c r="E551" s="270">
        <v>14</v>
      </c>
      <c r="F551" s="270">
        <v>4.66</v>
      </c>
      <c r="G551" s="270" t="s">
        <v>223</v>
      </c>
    </row>
    <row r="552" spans="1:7">
      <c r="A552" s="270" t="s">
        <v>1266</v>
      </c>
      <c r="B552" s="270" t="s">
        <v>1267</v>
      </c>
      <c r="C552" s="270">
        <v>2338</v>
      </c>
      <c r="D552" s="270">
        <v>1007</v>
      </c>
      <c r="E552" s="270">
        <v>13</v>
      </c>
      <c r="F552" s="270">
        <v>3.07</v>
      </c>
      <c r="G552" s="270" t="s">
        <v>223</v>
      </c>
    </row>
    <row r="553" spans="1:7">
      <c r="A553" s="270" t="s">
        <v>1268</v>
      </c>
      <c r="B553" s="270" t="s">
        <v>1269</v>
      </c>
      <c r="C553" s="270">
        <v>2583</v>
      </c>
      <c r="D553" s="270">
        <v>1014.5259444444445</v>
      </c>
      <c r="E553" s="270">
        <v>13</v>
      </c>
      <c r="F553" s="270">
        <v>3.72</v>
      </c>
      <c r="G553" s="270" t="s">
        <v>223</v>
      </c>
    </row>
    <row r="554" spans="1:7">
      <c r="A554" s="270" t="s">
        <v>1270</v>
      </c>
      <c r="B554" s="270" t="s">
        <v>1271</v>
      </c>
      <c r="C554" s="270">
        <v>2774</v>
      </c>
      <c r="D554" s="270">
        <v>1079.2703333333334</v>
      </c>
      <c r="E554" s="270">
        <v>16</v>
      </c>
      <c r="F554" s="270">
        <v>0</v>
      </c>
      <c r="G554" s="270" t="s">
        <v>217</v>
      </c>
    </row>
    <row r="555" spans="1:7">
      <c r="A555" s="270" t="s">
        <v>1272</v>
      </c>
      <c r="B555" s="270" t="s">
        <v>1273</v>
      </c>
      <c r="C555" s="270">
        <v>2774</v>
      </c>
      <c r="D555" s="270">
        <v>1066.288</v>
      </c>
      <c r="E555" s="270">
        <v>15</v>
      </c>
      <c r="F555" s="270">
        <v>0</v>
      </c>
      <c r="G555" s="270" t="s">
        <v>217</v>
      </c>
    </row>
    <row r="556" spans="1:7">
      <c r="A556" s="270" t="s">
        <v>1274</v>
      </c>
      <c r="B556" s="270" t="s">
        <v>1275</v>
      </c>
      <c r="C556" s="270">
        <v>2325</v>
      </c>
      <c r="D556" s="270">
        <v>991.34767857142867</v>
      </c>
      <c r="E556" s="270">
        <v>12</v>
      </c>
      <c r="F556" s="270">
        <v>1.82</v>
      </c>
      <c r="G556" s="270" t="s">
        <v>220</v>
      </c>
    </row>
    <row r="557" spans="1:7">
      <c r="A557" s="270" t="s">
        <v>1276</v>
      </c>
      <c r="B557" s="270" t="s">
        <v>1277</v>
      </c>
      <c r="C557" s="270">
        <v>2460</v>
      </c>
      <c r="D557" s="270">
        <v>902</v>
      </c>
      <c r="E557" s="270">
        <v>9</v>
      </c>
      <c r="F557" s="270">
        <v>2.925238095238095</v>
      </c>
      <c r="G557" s="270" t="s">
        <v>223</v>
      </c>
    </row>
    <row r="558" spans="1:7">
      <c r="A558" s="270" t="s">
        <v>1278</v>
      </c>
      <c r="B558" s="270" t="s">
        <v>1279</v>
      </c>
      <c r="C558" s="270">
        <v>2460</v>
      </c>
      <c r="D558" s="270">
        <v>917.2891777777786</v>
      </c>
      <c r="E558" s="270">
        <v>9</v>
      </c>
      <c r="F558" s="270">
        <v>3.03</v>
      </c>
      <c r="G558" s="270" t="s">
        <v>223</v>
      </c>
    </row>
    <row r="559" spans="1:7">
      <c r="A559" s="270" t="s">
        <v>1280</v>
      </c>
      <c r="B559" s="270" t="s">
        <v>1281</v>
      </c>
      <c r="C559" s="270">
        <v>2758</v>
      </c>
      <c r="D559" s="270">
        <v>1081.415</v>
      </c>
      <c r="E559" s="270">
        <v>16</v>
      </c>
      <c r="F559" s="270">
        <v>0.54</v>
      </c>
      <c r="G559" s="270" t="s">
        <v>220</v>
      </c>
    </row>
    <row r="560" spans="1:7">
      <c r="A560" s="270" t="s">
        <v>1282</v>
      </c>
      <c r="B560" s="270" t="s">
        <v>1283</v>
      </c>
      <c r="C560" s="270">
        <v>2799</v>
      </c>
      <c r="D560" s="270">
        <v>960.00699999999995</v>
      </c>
      <c r="E560" s="270">
        <v>11</v>
      </c>
      <c r="F560" s="270">
        <v>1.69</v>
      </c>
      <c r="G560" s="270" t="s">
        <v>220</v>
      </c>
    </row>
    <row r="561" spans="1:7">
      <c r="A561" s="270" t="s">
        <v>1284</v>
      </c>
      <c r="B561" s="270" t="s">
        <v>1285</v>
      </c>
      <c r="C561" s="270">
        <v>2756</v>
      </c>
      <c r="D561" s="270">
        <v>1001.36</v>
      </c>
      <c r="E561" s="270">
        <v>13</v>
      </c>
      <c r="F561" s="270">
        <v>0.87230769230769223</v>
      </c>
      <c r="G561" s="270" t="s">
        <v>220</v>
      </c>
    </row>
    <row r="562" spans="1:7">
      <c r="A562" s="270" t="s">
        <v>1286</v>
      </c>
      <c r="B562" s="270" t="s">
        <v>1287</v>
      </c>
      <c r="C562" s="270">
        <v>2713</v>
      </c>
      <c r="D562" s="270">
        <v>1039</v>
      </c>
      <c r="E562" s="270">
        <v>14</v>
      </c>
      <c r="F562" s="270">
        <v>3.21</v>
      </c>
      <c r="G562" s="270" t="s">
        <v>223</v>
      </c>
    </row>
    <row r="563" spans="1:7">
      <c r="A563" s="270" t="s">
        <v>1288</v>
      </c>
      <c r="B563" s="270" t="s">
        <v>1289</v>
      </c>
      <c r="C563" s="270">
        <v>2669</v>
      </c>
      <c r="D563" s="270">
        <v>1026.8134000000002</v>
      </c>
      <c r="E563" s="270">
        <v>14</v>
      </c>
      <c r="F563" s="270">
        <v>5.08</v>
      </c>
      <c r="G563" s="270" t="s">
        <v>223</v>
      </c>
    </row>
    <row r="564" spans="1:7">
      <c r="A564" s="270" t="s">
        <v>1290</v>
      </c>
      <c r="B564" s="270" t="s">
        <v>1291</v>
      </c>
      <c r="C564" s="270">
        <v>2720</v>
      </c>
      <c r="D564" s="270">
        <v>1024.1379999999999</v>
      </c>
      <c r="E564" s="270">
        <v>13</v>
      </c>
      <c r="F564" s="270">
        <v>2.334117647058823</v>
      </c>
      <c r="G564" s="270" t="s">
        <v>220</v>
      </c>
    </row>
    <row r="565" spans="1:7">
      <c r="A565" s="270" t="s">
        <v>1292</v>
      </c>
      <c r="B565" s="270" t="s">
        <v>1293</v>
      </c>
      <c r="C565" s="270">
        <v>2832</v>
      </c>
      <c r="D565" s="270">
        <v>927.02049999999997</v>
      </c>
      <c r="E565" s="270">
        <v>10</v>
      </c>
      <c r="F565" s="270">
        <v>11.12</v>
      </c>
      <c r="G565" s="270" t="s">
        <v>229</v>
      </c>
    </row>
    <row r="566" spans="1:7">
      <c r="A566" s="270" t="s">
        <v>1294</v>
      </c>
      <c r="B566" s="270" t="s">
        <v>1295</v>
      </c>
      <c r="C566" s="270">
        <v>2261</v>
      </c>
      <c r="D566" s="270">
        <v>911.86699999999996</v>
      </c>
      <c r="E566" s="270">
        <v>9</v>
      </c>
      <c r="F566" s="270">
        <v>0</v>
      </c>
      <c r="G566" s="270" t="s">
        <v>217</v>
      </c>
    </row>
    <row r="567" spans="1:7">
      <c r="A567" s="270" t="s">
        <v>1296</v>
      </c>
      <c r="B567" s="270" t="s">
        <v>1297</v>
      </c>
      <c r="C567" s="270">
        <v>2311</v>
      </c>
      <c r="D567" s="270">
        <v>1001.6205454545453</v>
      </c>
      <c r="E567" s="270">
        <v>13</v>
      </c>
      <c r="F567" s="270">
        <v>3.41</v>
      </c>
      <c r="G567" s="270" t="s">
        <v>223</v>
      </c>
    </row>
    <row r="568" spans="1:7">
      <c r="A568" s="270" t="s">
        <v>1298</v>
      </c>
      <c r="B568" s="270" t="s">
        <v>1299</v>
      </c>
      <c r="C568" s="270">
        <v>2259</v>
      </c>
      <c r="D568" s="270">
        <v>952.32399999999996</v>
      </c>
      <c r="E568" s="270">
        <v>11</v>
      </c>
      <c r="F568" s="270">
        <v>0</v>
      </c>
      <c r="G568" s="270" t="s">
        <v>217</v>
      </c>
    </row>
    <row r="569" spans="1:7">
      <c r="A569" s="270" t="s">
        <v>1300</v>
      </c>
      <c r="B569" s="270" t="s">
        <v>1299</v>
      </c>
      <c r="C569" s="270">
        <v>2262</v>
      </c>
      <c r="D569" s="270">
        <v>952.32399999999996</v>
      </c>
      <c r="E569" s="270">
        <v>11</v>
      </c>
      <c r="F569" s="270">
        <v>0</v>
      </c>
      <c r="G569" s="270" t="s">
        <v>217</v>
      </c>
    </row>
    <row r="570" spans="1:7">
      <c r="A570" s="270" t="s">
        <v>1301</v>
      </c>
      <c r="B570" s="270" t="s">
        <v>1302</v>
      </c>
      <c r="C570" s="270">
        <v>2480</v>
      </c>
      <c r="D570" s="270">
        <v>866.4</v>
      </c>
      <c r="E570" s="270">
        <v>7</v>
      </c>
      <c r="F570" s="270">
        <v>1.6</v>
      </c>
      <c r="G570" s="270" t="s">
        <v>220</v>
      </c>
    </row>
    <row r="571" spans="1:7">
      <c r="A571" s="270" t="s">
        <v>1303</v>
      </c>
      <c r="B571" s="270" t="s">
        <v>1304</v>
      </c>
      <c r="C571" s="270">
        <v>0</v>
      </c>
      <c r="D571" s="270">
        <v>1044.1030000000001</v>
      </c>
      <c r="E571" s="270">
        <v>14</v>
      </c>
      <c r="F571" s="270">
        <v>2.2897980718499691E-5</v>
      </c>
      <c r="G571" s="270" t="s">
        <v>217</v>
      </c>
    </row>
    <row r="572" spans="1:7">
      <c r="A572" s="270" t="s">
        <v>1305</v>
      </c>
      <c r="B572" s="270" t="s">
        <v>1304</v>
      </c>
      <c r="C572" s="270">
        <v>2786</v>
      </c>
      <c r="D572" s="270">
        <v>1044.1030000000001</v>
      </c>
      <c r="E572" s="270">
        <v>14</v>
      </c>
      <c r="F572" s="270" t="s">
        <v>356</v>
      </c>
      <c r="G572" s="270" t="s">
        <v>217</v>
      </c>
    </row>
    <row r="573" spans="1:7">
      <c r="A573" s="270" t="s">
        <v>1306</v>
      </c>
      <c r="B573" s="270" t="s">
        <v>1307</v>
      </c>
      <c r="C573" s="270">
        <v>2408</v>
      </c>
      <c r="D573" s="270">
        <v>983.58799999999997</v>
      </c>
      <c r="E573" s="270">
        <v>12</v>
      </c>
      <c r="F573" s="270">
        <v>5.8639999999999999</v>
      </c>
      <c r="G573" s="270" t="s">
        <v>223</v>
      </c>
    </row>
    <row r="574" spans="1:7">
      <c r="A574" s="270" t="s">
        <v>1308</v>
      </c>
      <c r="B574" s="270" t="s">
        <v>1309</v>
      </c>
      <c r="C574" s="270">
        <v>2380</v>
      </c>
      <c r="D574" s="270">
        <v>1061</v>
      </c>
      <c r="E574" s="270">
        <v>15</v>
      </c>
      <c r="F574" s="270">
        <v>3.1559999999999997</v>
      </c>
      <c r="G574" s="270" t="s">
        <v>223</v>
      </c>
    </row>
    <row r="575" spans="1:7">
      <c r="A575" s="270" t="s">
        <v>1310</v>
      </c>
      <c r="B575" s="270" t="s">
        <v>1311</v>
      </c>
      <c r="C575" s="270">
        <v>2428</v>
      </c>
      <c r="D575" s="270">
        <v>983</v>
      </c>
      <c r="E575" s="270">
        <v>12</v>
      </c>
      <c r="F575" s="270">
        <v>1.24</v>
      </c>
      <c r="G575" s="270" t="s">
        <v>220</v>
      </c>
    </row>
    <row r="576" spans="1:7">
      <c r="A576" s="270" t="s">
        <v>1312</v>
      </c>
      <c r="B576" s="270" t="s">
        <v>1313</v>
      </c>
      <c r="C576" s="270">
        <v>2452</v>
      </c>
      <c r="D576" s="270">
        <v>983.26400000000001</v>
      </c>
      <c r="E576" s="270">
        <v>12</v>
      </c>
      <c r="F576" s="270">
        <v>1.93</v>
      </c>
      <c r="G576" s="270" t="s">
        <v>220</v>
      </c>
    </row>
    <row r="577" spans="1:7">
      <c r="A577" s="270" t="s">
        <v>1314</v>
      </c>
      <c r="B577" s="270" t="s">
        <v>1315</v>
      </c>
      <c r="C577" s="270">
        <v>2450</v>
      </c>
      <c r="D577" s="270">
        <v>1020.446</v>
      </c>
      <c r="E577" s="270">
        <v>13</v>
      </c>
      <c r="F577" s="270">
        <v>1.92</v>
      </c>
      <c r="G577" s="270" t="s">
        <v>220</v>
      </c>
    </row>
    <row r="578" spans="1:7">
      <c r="A578" s="270" t="s">
        <v>1316</v>
      </c>
      <c r="B578" s="270" t="s">
        <v>1317</v>
      </c>
      <c r="C578" s="270">
        <v>2582</v>
      </c>
      <c r="D578" s="270">
        <v>1096.6669999999999</v>
      </c>
      <c r="E578" s="270">
        <v>16</v>
      </c>
      <c r="F578" s="270">
        <v>1.8028571428571429</v>
      </c>
      <c r="G578" s="270" t="s">
        <v>220</v>
      </c>
    </row>
    <row r="579" spans="1:7">
      <c r="A579" s="270" t="s">
        <v>1318</v>
      </c>
      <c r="B579" s="270" t="s">
        <v>1319</v>
      </c>
      <c r="C579" s="270">
        <v>2594</v>
      </c>
      <c r="D579" s="270">
        <v>1013.8711999999999</v>
      </c>
      <c r="E579" s="270">
        <v>13</v>
      </c>
      <c r="F579" s="270">
        <v>2.13</v>
      </c>
      <c r="G579" s="270" t="s">
        <v>220</v>
      </c>
    </row>
    <row r="580" spans="1:7">
      <c r="A580" s="270" t="s">
        <v>1320</v>
      </c>
      <c r="B580" s="270" t="s">
        <v>1321</v>
      </c>
      <c r="C580" s="270">
        <v>2316</v>
      </c>
      <c r="D580" s="270">
        <v>1018.5450000000001</v>
      </c>
      <c r="E580" s="270">
        <v>13</v>
      </c>
      <c r="F580" s="270">
        <v>0.59</v>
      </c>
      <c r="G580" s="270" t="s">
        <v>220</v>
      </c>
    </row>
    <row r="581" spans="1:7">
      <c r="A581" s="270" t="s">
        <v>1322</v>
      </c>
      <c r="B581" s="270" t="s">
        <v>1323</v>
      </c>
      <c r="C581" s="270">
        <v>2316</v>
      </c>
      <c r="D581" s="270">
        <v>1063.4110000000001</v>
      </c>
      <c r="E581" s="270">
        <v>15</v>
      </c>
      <c r="F581" s="270">
        <v>0.57199999999999995</v>
      </c>
      <c r="G581" s="270" t="s">
        <v>220</v>
      </c>
    </row>
    <row r="582" spans="1:7">
      <c r="A582" s="270" t="s">
        <v>1324</v>
      </c>
      <c r="B582" s="270" t="s">
        <v>1323</v>
      </c>
      <c r="C582" s="270">
        <v>2480</v>
      </c>
      <c r="D582" s="270">
        <v>1057.021</v>
      </c>
      <c r="E582" s="270">
        <v>15</v>
      </c>
      <c r="F582" s="270">
        <v>1.0053448275862069</v>
      </c>
      <c r="G582" s="270" t="s">
        <v>220</v>
      </c>
    </row>
    <row r="583" spans="1:7">
      <c r="A583" s="270" t="s">
        <v>1325</v>
      </c>
      <c r="B583" s="270" t="s">
        <v>1326</v>
      </c>
      <c r="C583" s="270">
        <v>2825</v>
      </c>
      <c r="D583" s="270">
        <v>982.09799999999996</v>
      </c>
      <c r="E583" s="270">
        <v>12</v>
      </c>
      <c r="F583" s="270">
        <v>9.2899999999999991</v>
      </c>
      <c r="G583" s="270" t="s">
        <v>226</v>
      </c>
    </row>
    <row r="584" spans="1:7">
      <c r="A584" s="270" t="s">
        <v>1327</v>
      </c>
      <c r="B584" s="270" t="s">
        <v>1326</v>
      </c>
      <c r="C584" s="270">
        <v>2877</v>
      </c>
      <c r="D584" s="270">
        <v>982.09799999999996</v>
      </c>
      <c r="E584" s="270">
        <v>12</v>
      </c>
      <c r="F584" s="270">
        <v>9.2899999999999991</v>
      </c>
      <c r="G584" s="270" t="s">
        <v>226</v>
      </c>
    </row>
    <row r="585" spans="1:7">
      <c r="A585" s="270" t="s">
        <v>1328</v>
      </c>
      <c r="B585" s="270" t="s">
        <v>1329</v>
      </c>
      <c r="C585" s="270">
        <v>2585</v>
      </c>
      <c r="D585" s="270">
        <v>1037.9580000000001</v>
      </c>
      <c r="E585" s="270">
        <v>14</v>
      </c>
      <c r="F585" s="270">
        <v>2.25</v>
      </c>
      <c r="G585" s="270" t="s">
        <v>220</v>
      </c>
    </row>
    <row r="586" spans="1:7">
      <c r="A586" s="270" t="s">
        <v>1330</v>
      </c>
      <c r="B586" s="270" t="s">
        <v>1331</v>
      </c>
      <c r="C586" s="270">
        <v>2080</v>
      </c>
      <c r="D586" s="270">
        <v>1096.021</v>
      </c>
      <c r="E586" s="270">
        <v>16</v>
      </c>
      <c r="F586" s="270">
        <v>0.22</v>
      </c>
      <c r="G586" s="270" t="s">
        <v>220</v>
      </c>
    </row>
    <row r="587" spans="1:7">
      <c r="A587" s="270" t="s">
        <v>1332</v>
      </c>
      <c r="B587" s="270" t="s">
        <v>1333</v>
      </c>
      <c r="C587" s="270">
        <v>2429</v>
      </c>
      <c r="D587" s="270">
        <v>909</v>
      </c>
      <c r="E587" s="270">
        <v>9</v>
      </c>
      <c r="F587" s="270">
        <v>0</v>
      </c>
      <c r="G587" s="270" t="s">
        <v>223</v>
      </c>
    </row>
    <row r="588" spans="1:7">
      <c r="A588" s="270" t="s">
        <v>1334</v>
      </c>
      <c r="B588" s="270" t="s">
        <v>1335</v>
      </c>
      <c r="C588" s="270">
        <v>2840</v>
      </c>
      <c r="D588" s="270">
        <v>973.74974999999995</v>
      </c>
      <c r="E588" s="270">
        <v>11</v>
      </c>
      <c r="F588" s="270">
        <v>13.83</v>
      </c>
      <c r="G588" s="270" t="s">
        <v>229</v>
      </c>
    </row>
    <row r="589" spans="1:7">
      <c r="A589" s="270" t="s">
        <v>1336</v>
      </c>
      <c r="B589" s="270" t="s">
        <v>1337</v>
      </c>
      <c r="C589" s="270">
        <v>2443</v>
      </c>
      <c r="D589" s="270">
        <v>980</v>
      </c>
      <c r="E589" s="270">
        <v>12</v>
      </c>
      <c r="F589" s="270">
        <v>1.8337500000000002</v>
      </c>
      <c r="G589" s="270" t="s">
        <v>220</v>
      </c>
    </row>
    <row r="590" spans="1:7">
      <c r="A590" s="270" t="s">
        <v>1338</v>
      </c>
      <c r="B590" s="270" t="s">
        <v>1339</v>
      </c>
      <c r="C590" s="270">
        <v>2316</v>
      </c>
      <c r="D590" s="270">
        <v>997.33299999999997</v>
      </c>
      <c r="E590" s="270">
        <v>12</v>
      </c>
      <c r="F590" s="270">
        <v>0.6</v>
      </c>
      <c r="G590" s="270" t="s">
        <v>220</v>
      </c>
    </row>
    <row r="591" spans="1:7">
      <c r="A591" s="270" t="s">
        <v>1340</v>
      </c>
      <c r="B591" s="270" t="s">
        <v>1341</v>
      </c>
      <c r="C591" s="270">
        <v>2630</v>
      </c>
      <c r="D591" s="270">
        <v>1065.9169999999999</v>
      </c>
      <c r="E591" s="270">
        <v>15</v>
      </c>
      <c r="F591" s="270">
        <v>2.69</v>
      </c>
      <c r="G591" s="270" t="s">
        <v>223</v>
      </c>
    </row>
    <row r="592" spans="1:7">
      <c r="A592" s="270" t="s">
        <v>1342</v>
      </c>
      <c r="B592" s="270" t="s">
        <v>1341</v>
      </c>
      <c r="C592" s="270">
        <v>2631</v>
      </c>
      <c r="D592" s="270">
        <v>1065.9169999999999</v>
      </c>
      <c r="E592" s="270">
        <v>15</v>
      </c>
      <c r="F592" s="270">
        <v>2.69</v>
      </c>
      <c r="G592" s="270" t="s">
        <v>223</v>
      </c>
    </row>
    <row r="593" spans="1:7">
      <c r="A593" s="270" t="s">
        <v>1343</v>
      </c>
      <c r="B593" s="270" t="s">
        <v>1344</v>
      </c>
      <c r="C593" s="270">
        <v>2631</v>
      </c>
      <c r="D593" s="270">
        <v>1016.818</v>
      </c>
      <c r="E593" s="270">
        <v>13</v>
      </c>
      <c r="F593" s="270">
        <v>3.3611111111111112</v>
      </c>
      <c r="G593" s="270" t="s">
        <v>223</v>
      </c>
    </row>
    <row r="594" spans="1:7">
      <c r="A594" s="270" t="s">
        <v>1345</v>
      </c>
      <c r="B594" s="270" t="s">
        <v>1346</v>
      </c>
      <c r="C594" s="270">
        <v>2850</v>
      </c>
      <c r="D594" s="270">
        <v>934</v>
      </c>
      <c r="E594" s="270">
        <v>10</v>
      </c>
      <c r="F594" s="270">
        <v>3.1293617021276594</v>
      </c>
      <c r="G594" s="270" t="s">
        <v>223</v>
      </c>
    </row>
    <row r="595" spans="1:7">
      <c r="A595" s="270" t="s">
        <v>1347</v>
      </c>
      <c r="B595" s="270" t="s">
        <v>1348</v>
      </c>
      <c r="C595" s="270">
        <v>2865</v>
      </c>
      <c r="D595" s="270">
        <v>1020.167</v>
      </c>
      <c r="E595" s="270">
        <v>13</v>
      </c>
      <c r="F595" s="270">
        <v>2.86</v>
      </c>
      <c r="G595" s="270" t="s">
        <v>223</v>
      </c>
    </row>
    <row r="596" spans="1:7">
      <c r="A596" s="270" t="s">
        <v>1349</v>
      </c>
      <c r="B596" s="270" t="s">
        <v>1350</v>
      </c>
      <c r="C596" s="270">
        <v>2545</v>
      </c>
      <c r="D596" s="270">
        <v>981.77800000000002</v>
      </c>
      <c r="E596" s="270">
        <v>12</v>
      </c>
      <c r="F596" s="270">
        <v>2.91</v>
      </c>
      <c r="G596" s="270" t="s">
        <v>223</v>
      </c>
    </row>
    <row r="597" spans="1:7">
      <c r="A597" s="270" t="s">
        <v>1351</v>
      </c>
      <c r="B597" s="270" t="s">
        <v>1352</v>
      </c>
      <c r="C597" s="270">
        <v>2820</v>
      </c>
      <c r="D597" s="270">
        <v>1033.116</v>
      </c>
      <c r="E597" s="270">
        <v>14</v>
      </c>
      <c r="F597" s="270">
        <v>3.03</v>
      </c>
      <c r="G597" s="270" t="s">
        <v>223</v>
      </c>
    </row>
    <row r="598" spans="1:7">
      <c r="A598" s="270" t="s">
        <v>1353</v>
      </c>
      <c r="B598" s="270" t="s">
        <v>1354</v>
      </c>
      <c r="C598" s="270">
        <v>2717</v>
      </c>
      <c r="D598" s="270">
        <v>1012.875</v>
      </c>
      <c r="E598" s="270">
        <v>13</v>
      </c>
      <c r="F598" s="270">
        <v>2.84</v>
      </c>
      <c r="G598" s="270" t="s">
        <v>223</v>
      </c>
    </row>
    <row r="599" spans="1:7">
      <c r="A599" s="270" t="s">
        <v>1355</v>
      </c>
      <c r="B599" s="270" t="s">
        <v>1354</v>
      </c>
      <c r="C599" s="270">
        <v>2739</v>
      </c>
      <c r="D599" s="270">
        <v>1012.875</v>
      </c>
      <c r="E599" s="270">
        <v>13</v>
      </c>
      <c r="F599" s="270">
        <v>2.84</v>
      </c>
      <c r="G599" s="270" t="s">
        <v>223</v>
      </c>
    </row>
    <row r="600" spans="1:7">
      <c r="A600" s="270" t="s">
        <v>1356</v>
      </c>
      <c r="B600" s="270" t="s">
        <v>1357</v>
      </c>
      <c r="C600" s="270">
        <v>2876</v>
      </c>
      <c r="D600" s="270">
        <v>998.41200000000003</v>
      </c>
      <c r="E600" s="270">
        <v>12</v>
      </c>
      <c r="F600" s="270">
        <v>4.33</v>
      </c>
      <c r="G600" s="270" t="s">
        <v>223</v>
      </c>
    </row>
    <row r="601" spans="1:7">
      <c r="A601" s="270" t="s">
        <v>1358</v>
      </c>
      <c r="B601" s="270" t="s">
        <v>1359</v>
      </c>
      <c r="C601" s="270">
        <v>2826</v>
      </c>
      <c r="D601" s="270">
        <v>1036.3330000000001</v>
      </c>
      <c r="E601" s="270">
        <v>14</v>
      </c>
      <c r="F601" s="270">
        <v>5.28</v>
      </c>
      <c r="G601" s="270" t="s">
        <v>223</v>
      </c>
    </row>
    <row r="602" spans="1:7">
      <c r="A602" s="270" t="s">
        <v>1360</v>
      </c>
      <c r="B602" s="270" t="s">
        <v>1361</v>
      </c>
      <c r="C602" s="270">
        <v>2488</v>
      </c>
      <c r="D602" s="270">
        <v>968.31399999999996</v>
      </c>
      <c r="E602" s="270">
        <v>11</v>
      </c>
      <c r="F602" s="270">
        <v>0</v>
      </c>
      <c r="G602" s="270" t="s">
        <v>217</v>
      </c>
    </row>
    <row r="603" spans="1:7">
      <c r="A603" s="270" t="s">
        <v>1362</v>
      </c>
      <c r="B603" s="270" t="s">
        <v>1363</v>
      </c>
      <c r="C603" s="270">
        <v>2849</v>
      </c>
      <c r="D603" s="270">
        <v>964</v>
      </c>
      <c r="E603" s="270">
        <v>11</v>
      </c>
      <c r="F603" s="270">
        <v>2.85</v>
      </c>
      <c r="G603" s="270" t="s">
        <v>223</v>
      </c>
    </row>
    <row r="604" spans="1:7">
      <c r="A604" s="270" t="s">
        <v>1364</v>
      </c>
      <c r="B604" s="270" t="s">
        <v>1365</v>
      </c>
      <c r="C604" s="270">
        <v>2409</v>
      </c>
      <c r="D604" s="270">
        <v>680.16399999999999</v>
      </c>
      <c r="E604" s="270">
        <v>1</v>
      </c>
      <c r="F604" s="270">
        <v>3.76</v>
      </c>
      <c r="G604" s="270" t="s">
        <v>223</v>
      </c>
    </row>
    <row r="605" spans="1:7">
      <c r="A605" s="270" t="s">
        <v>1366</v>
      </c>
      <c r="B605" s="270" t="s">
        <v>1367</v>
      </c>
      <c r="C605" s="270">
        <v>2382</v>
      </c>
      <c r="D605" s="270">
        <v>952.84699999999998</v>
      </c>
      <c r="E605" s="270">
        <v>11</v>
      </c>
      <c r="F605" s="270">
        <v>4.17</v>
      </c>
      <c r="G605" s="270" t="s">
        <v>223</v>
      </c>
    </row>
    <row r="606" spans="1:7">
      <c r="A606" s="270" t="s">
        <v>1368</v>
      </c>
      <c r="B606" s="270" t="s">
        <v>1369</v>
      </c>
      <c r="C606" s="270">
        <v>2630</v>
      </c>
      <c r="D606" s="270">
        <v>1034.3806410256407</v>
      </c>
      <c r="E606" s="270">
        <v>14</v>
      </c>
      <c r="F606" s="270">
        <v>2.71</v>
      </c>
      <c r="G606" s="270" t="s">
        <v>223</v>
      </c>
    </row>
    <row r="607" spans="1:7">
      <c r="A607" s="270" t="s">
        <v>1370</v>
      </c>
      <c r="B607" s="270" t="s">
        <v>1371</v>
      </c>
      <c r="C607" s="270">
        <v>2720</v>
      </c>
      <c r="D607" s="270">
        <v>1047</v>
      </c>
      <c r="E607" s="270">
        <v>14</v>
      </c>
      <c r="F607" s="270">
        <v>2.334117647058823</v>
      </c>
      <c r="G607" s="270" t="s">
        <v>220</v>
      </c>
    </row>
    <row r="608" spans="1:7">
      <c r="A608" s="270" t="s">
        <v>1372</v>
      </c>
      <c r="B608" s="270" t="s">
        <v>1373</v>
      </c>
      <c r="C608" s="270">
        <v>2390</v>
      </c>
      <c r="D608" s="270">
        <v>977.58799999999997</v>
      </c>
      <c r="E608" s="270">
        <v>12</v>
      </c>
      <c r="F608" s="270">
        <v>4.4316666666666675</v>
      </c>
      <c r="G608" s="270" t="s">
        <v>223</v>
      </c>
    </row>
    <row r="609" spans="1:7">
      <c r="A609" s="270" t="s">
        <v>1374</v>
      </c>
      <c r="B609" s="270" t="s">
        <v>1375</v>
      </c>
      <c r="C609" s="270">
        <v>2430</v>
      </c>
      <c r="D609" s="270">
        <v>1005</v>
      </c>
      <c r="E609" s="270">
        <v>13</v>
      </c>
      <c r="F609" s="270">
        <v>1.5</v>
      </c>
      <c r="G609" s="270" t="s">
        <v>220</v>
      </c>
    </row>
    <row r="610" spans="1:7">
      <c r="A610" s="270" t="s">
        <v>1376</v>
      </c>
      <c r="B610" s="270" t="s">
        <v>1377</v>
      </c>
      <c r="C610" s="270">
        <v>2629</v>
      </c>
      <c r="D610" s="270">
        <v>1035.857</v>
      </c>
      <c r="E610" s="270">
        <v>14</v>
      </c>
      <c r="F610" s="270">
        <v>3.242</v>
      </c>
      <c r="G610" s="270" t="s">
        <v>223</v>
      </c>
    </row>
    <row r="611" spans="1:7">
      <c r="A611" s="270" t="s">
        <v>1378</v>
      </c>
      <c r="B611" s="270" t="s">
        <v>1379</v>
      </c>
      <c r="C611" s="270">
        <v>2372</v>
      </c>
      <c r="D611" s="270">
        <v>982.71400000000006</v>
      </c>
      <c r="E611" s="270">
        <v>12</v>
      </c>
      <c r="F611" s="270">
        <v>4.13</v>
      </c>
      <c r="G611" s="270" t="s">
        <v>223</v>
      </c>
    </row>
    <row r="612" spans="1:7">
      <c r="A612" s="270" t="s">
        <v>1380</v>
      </c>
      <c r="B612" s="270" t="s">
        <v>1381</v>
      </c>
      <c r="C612" s="270">
        <v>2540</v>
      </c>
      <c r="D612" s="270">
        <v>989.44399999999996</v>
      </c>
      <c r="E612" s="270">
        <v>12</v>
      </c>
      <c r="F612" s="270">
        <v>0.6</v>
      </c>
      <c r="G612" s="270" t="s">
        <v>220</v>
      </c>
    </row>
    <row r="613" spans="1:7">
      <c r="A613" s="270" t="s">
        <v>1382</v>
      </c>
      <c r="B613" s="270" t="s">
        <v>1381</v>
      </c>
      <c r="C613" s="270">
        <v>2583</v>
      </c>
      <c r="D613" s="270">
        <v>989.44399999999996</v>
      </c>
      <c r="E613" s="270">
        <v>12</v>
      </c>
      <c r="F613" s="270">
        <v>2.87</v>
      </c>
      <c r="G613" s="270" t="s">
        <v>223</v>
      </c>
    </row>
    <row r="614" spans="1:7">
      <c r="A614" s="270" t="s">
        <v>1383</v>
      </c>
      <c r="B614" s="270" t="s">
        <v>1384</v>
      </c>
      <c r="C614" s="270">
        <v>2283</v>
      </c>
      <c r="D614" s="270">
        <v>850</v>
      </c>
      <c r="E614" s="270">
        <v>6</v>
      </c>
      <c r="F614" s="270">
        <v>1.6666666666666666E-2</v>
      </c>
      <c r="G614" s="270" t="s">
        <v>217</v>
      </c>
    </row>
    <row r="615" spans="1:7">
      <c r="A615" s="270" t="s">
        <v>1385</v>
      </c>
      <c r="B615" s="270" t="s">
        <v>1386</v>
      </c>
      <c r="C615" s="270">
        <v>2320</v>
      </c>
      <c r="D615" s="270">
        <v>1100.018</v>
      </c>
      <c r="E615" s="270">
        <v>16</v>
      </c>
      <c r="F615" s="270">
        <v>0.06</v>
      </c>
      <c r="G615" s="270" t="s">
        <v>217</v>
      </c>
    </row>
    <row r="616" spans="1:7">
      <c r="A616" s="270" t="s">
        <v>1387</v>
      </c>
      <c r="B616" s="270" t="s">
        <v>1388</v>
      </c>
      <c r="C616" s="270">
        <v>2320</v>
      </c>
      <c r="D616" s="270">
        <v>1096.0350000000001</v>
      </c>
      <c r="E616" s="270">
        <v>16</v>
      </c>
      <c r="F616" s="270">
        <v>0.06</v>
      </c>
      <c r="G616" s="270" t="s">
        <v>217</v>
      </c>
    </row>
    <row r="617" spans="1:7">
      <c r="A617" s="270" t="s">
        <v>1389</v>
      </c>
      <c r="B617" s="270" t="s">
        <v>1390</v>
      </c>
      <c r="C617" s="270">
        <v>2460</v>
      </c>
      <c r="D617" s="270">
        <v>999.5</v>
      </c>
      <c r="E617" s="270">
        <v>12</v>
      </c>
      <c r="F617" s="270">
        <v>2.925238095238095</v>
      </c>
      <c r="G617" s="270" t="s">
        <v>223</v>
      </c>
    </row>
    <row r="618" spans="1:7">
      <c r="A618" s="270" t="s">
        <v>1391</v>
      </c>
      <c r="B618" s="270" t="s">
        <v>1392</v>
      </c>
      <c r="C618" s="270">
        <v>2541</v>
      </c>
      <c r="D618" s="270">
        <v>941.86099999999999</v>
      </c>
      <c r="E618" s="270">
        <v>10</v>
      </c>
      <c r="F618" s="270">
        <v>0.46</v>
      </c>
      <c r="G618" s="270" t="s">
        <v>220</v>
      </c>
    </row>
    <row r="619" spans="1:7">
      <c r="A619" s="270" t="s">
        <v>1393</v>
      </c>
      <c r="B619" s="270" t="s">
        <v>1394</v>
      </c>
      <c r="C619" s="270">
        <v>2423</v>
      </c>
      <c r="D619" s="270">
        <v>921</v>
      </c>
      <c r="E619" s="270">
        <v>9</v>
      </c>
      <c r="F619" s="270">
        <v>1.96</v>
      </c>
      <c r="G619" s="270" t="s">
        <v>220</v>
      </c>
    </row>
    <row r="620" spans="1:7">
      <c r="A620" s="270" t="s">
        <v>1395</v>
      </c>
      <c r="B620" s="270" t="s">
        <v>1396</v>
      </c>
      <c r="C620" s="270">
        <v>2632</v>
      </c>
      <c r="D620" s="270">
        <v>964.84500000000003</v>
      </c>
      <c r="E620" s="270">
        <v>11</v>
      </c>
      <c r="F620" s="270">
        <v>3.6</v>
      </c>
      <c r="G620" s="270" t="s">
        <v>223</v>
      </c>
    </row>
    <row r="621" spans="1:7">
      <c r="A621" s="270" t="s">
        <v>1397</v>
      </c>
      <c r="B621" s="270" t="s">
        <v>1398</v>
      </c>
      <c r="C621" s="270">
        <v>2622</v>
      </c>
      <c r="D621" s="270">
        <v>1057</v>
      </c>
      <c r="E621" s="270">
        <v>15</v>
      </c>
      <c r="F621" s="270">
        <v>1.59</v>
      </c>
      <c r="G621" s="270" t="s">
        <v>220</v>
      </c>
    </row>
    <row r="622" spans="1:7">
      <c r="A622" s="270" t="s">
        <v>1399</v>
      </c>
      <c r="B622" s="270" t="s">
        <v>1400</v>
      </c>
      <c r="C622" s="270">
        <v>2850</v>
      </c>
      <c r="D622" s="270">
        <v>1077.778</v>
      </c>
      <c r="E622" s="270">
        <v>16</v>
      </c>
      <c r="F622" s="270">
        <v>2.21</v>
      </c>
      <c r="G622" s="270" t="s">
        <v>220</v>
      </c>
    </row>
    <row r="623" spans="1:7">
      <c r="A623" s="270" t="s">
        <v>1401</v>
      </c>
      <c r="B623" s="270" t="s">
        <v>1402</v>
      </c>
      <c r="C623" s="270">
        <v>2533</v>
      </c>
      <c r="D623" s="270">
        <v>1056</v>
      </c>
      <c r="E623" s="270">
        <v>15</v>
      </c>
      <c r="F623" s="270">
        <v>0.25</v>
      </c>
      <c r="G623" s="270" t="s">
        <v>220</v>
      </c>
    </row>
    <row r="624" spans="1:7">
      <c r="A624" s="270" t="s">
        <v>1403</v>
      </c>
      <c r="B624" s="270" t="s">
        <v>1404</v>
      </c>
      <c r="C624" s="270">
        <v>2720</v>
      </c>
      <c r="D624" s="270">
        <v>976</v>
      </c>
      <c r="E624" s="270">
        <v>12</v>
      </c>
      <c r="F624" s="270">
        <v>2.334117647058823</v>
      </c>
      <c r="G624" s="270" t="s">
        <v>220</v>
      </c>
    </row>
    <row r="625" spans="1:7">
      <c r="A625" s="270" t="s">
        <v>1405</v>
      </c>
      <c r="B625" s="270" t="s">
        <v>1406</v>
      </c>
      <c r="C625" s="270">
        <v>2720</v>
      </c>
      <c r="D625" s="270">
        <v>977.94100000000003</v>
      </c>
      <c r="E625" s="270">
        <v>12</v>
      </c>
      <c r="F625" s="270">
        <v>2.334117647058823</v>
      </c>
      <c r="G625" s="270" t="s">
        <v>220</v>
      </c>
    </row>
    <row r="626" spans="1:7">
      <c r="A626" s="270" t="s">
        <v>1407</v>
      </c>
      <c r="B626" s="270" t="s">
        <v>1408</v>
      </c>
      <c r="C626" s="270">
        <v>2650</v>
      </c>
      <c r="D626" s="270">
        <v>1088.1279999999999</v>
      </c>
      <c r="E626" s="270">
        <v>16</v>
      </c>
      <c r="F626" s="270">
        <v>1.26</v>
      </c>
      <c r="G626" s="270" t="s">
        <v>220</v>
      </c>
    </row>
    <row r="627" spans="1:7">
      <c r="A627" s="270" t="s">
        <v>1409</v>
      </c>
      <c r="B627" s="270" t="s">
        <v>1410</v>
      </c>
      <c r="C627" s="270">
        <v>2357</v>
      </c>
      <c r="D627" s="270">
        <v>1041.143</v>
      </c>
      <c r="E627" s="270">
        <v>14</v>
      </c>
      <c r="F627" s="270">
        <v>5.0200000000000005</v>
      </c>
      <c r="G627" s="270" t="s">
        <v>223</v>
      </c>
    </row>
    <row r="628" spans="1:7">
      <c r="A628" s="270" t="s">
        <v>1411</v>
      </c>
      <c r="B628" s="270" t="s">
        <v>1412</v>
      </c>
      <c r="C628" s="270">
        <v>2469</v>
      </c>
      <c r="D628" s="270">
        <v>848.33299999999997</v>
      </c>
      <c r="E628" s="270">
        <v>6</v>
      </c>
      <c r="F628" s="270">
        <v>3.39</v>
      </c>
      <c r="G628" s="270" t="s">
        <v>223</v>
      </c>
    </row>
    <row r="629" spans="1:7">
      <c r="A629" s="270" t="s">
        <v>1413</v>
      </c>
      <c r="B629" s="270" t="s">
        <v>1414</v>
      </c>
      <c r="C629" s="270">
        <v>2026</v>
      </c>
      <c r="D629" s="270">
        <v>1076.28</v>
      </c>
      <c r="E629" s="270">
        <v>16</v>
      </c>
      <c r="F629" s="270">
        <v>0</v>
      </c>
      <c r="G629" s="270" t="s">
        <v>217</v>
      </c>
    </row>
    <row r="630" spans="1:7">
      <c r="A630" s="270" t="s">
        <v>1415</v>
      </c>
      <c r="B630" s="270" t="s">
        <v>1416</v>
      </c>
      <c r="C630" s="270">
        <v>2632</v>
      </c>
      <c r="D630" s="270">
        <v>1006</v>
      </c>
      <c r="E630" s="270">
        <v>13</v>
      </c>
      <c r="F630" s="270">
        <v>3.976666666666667</v>
      </c>
      <c r="G630" s="270" t="s">
        <v>223</v>
      </c>
    </row>
    <row r="631" spans="1:7">
      <c r="A631" s="270" t="s">
        <v>1417</v>
      </c>
      <c r="B631" s="270" t="s">
        <v>1418</v>
      </c>
      <c r="C631" s="270">
        <v>2022</v>
      </c>
      <c r="D631" s="270">
        <v>1059.231</v>
      </c>
      <c r="E631" s="270">
        <v>15</v>
      </c>
      <c r="F631" s="270">
        <v>0</v>
      </c>
      <c r="G631" s="270" t="s">
        <v>217</v>
      </c>
    </row>
    <row r="632" spans="1:7">
      <c r="A632" s="270" t="s">
        <v>1419</v>
      </c>
      <c r="B632" s="270" t="s">
        <v>1420</v>
      </c>
      <c r="C632" s="270">
        <v>2026</v>
      </c>
      <c r="D632" s="270">
        <v>1067.3119999999999</v>
      </c>
      <c r="E632" s="270">
        <v>15</v>
      </c>
      <c r="F632" s="270">
        <v>0</v>
      </c>
      <c r="G632" s="270" t="s">
        <v>217</v>
      </c>
    </row>
    <row r="633" spans="1:7">
      <c r="A633" s="270" t="s">
        <v>1421</v>
      </c>
      <c r="B633" s="270" t="s">
        <v>1422</v>
      </c>
      <c r="C633" s="270">
        <v>2720</v>
      </c>
      <c r="D633" s="270">
        <v>1020.8341999999999</v>
      </c>
      <c r="E633" s="270">
        <v>13</v>
      </c>
      <c r="F633" s="270">
        <v>2</v>
      </c>
      <c r="G633" s="270" t="s">
        <v>220</v>
      </c>
    </row>
    <row r="634" spans="1:7">
      <c r="A634" s="270" t="s">
        <v>1423</v>
      </c>
      <c r="B634" s="270" t="s">
        <v>1424</v>
      </c>
      <c r="C634" s="270">
        <v>2577</v>
      </c>
      <c r="D634" s="270">
        <v>1055.3047096774196</v>
      </c>
      <c r="E634" s="270">
        <v>15</v>
      </c>
      <c r="F634" s="270">
        <v>0.36</v>
      </c>
      <c r="G634" s="270" t="s">
        <v>220</v>
      </c>
    </row>
    <row r="635" spans="1:7">
      <c r="A635" s="270" t="s">
        <v>1425</v>
      </c>
      <c r="B635" s="270" t="s">
        <v>1426</v>
      </c>
      <c r="C635" s="270">
        <v>2590</v>
      </c>
      <c r="D635" s="270">
        <v>997.99599999999987</v>
      </c>
      <c r="E635" s="270">
        <v>12</v>
      </c>
      <c r="F635" s="270">
        <v>2.4500000000000002</v>
      </c>
      <c r="G635" s="270" t="s">
        <v>223</v>
      </c>
    </row>
    <row r="636" spans="1:7">
      <c r="A636" s="270" t="s">
        <v>1427</v>
      </c>
      <c r="B636" s="270" t="s">
        <v>1428</v>
      </c>
      <c r="C636" s="270">
        <v>2264</v>
      </c>
      <c r="D636" s="270">
        <v>988.22</v>
      </c>
      <c r="E636" s="270">
        <v>12</v>
      </c>
      <c r="F636" s="270">
        <v>0.16</v>
      </c>
      <c r="G636" s="270" t="s">
        <v>217</v>
      </c>
    </row>
    <row r="637" spans="1:7">
      <c r="A637" s="270" t="s">
        <v>1429</v>
      </c>
      <c r="B637" s="270" t="s">
        <v>1430</v>
      </c>
      <c r="C637" s="270">
        <v>2226</v>
      </c>
      <c r="D637" s="270">
        <v>1116.386</v>
      </c>
      <c r="E637" s="270">
        <v>17</v>
      </c>
      <c r="F637" s="270">
        <v>0</v>
      </c>
      <c r="G637" s="270" t="s">
        <v>217</v>
      </c>
    </row>
    <row r="638" spans="1:7">
      <c r="A638" s="270" t="s">
        <v>1431</v>
      </c>
      <c r="B638" s="270" t="s">
        <v>1432</v>
      </c>
      <c r="C638" s="270">
        <v>2311</v>
      </c>
      <c r="D638" s="270">
        <v>1001.6205454545453</v>
      </c>
      <c r="E638" s="270">
        <v>13</v>
      </c>
      <c r="F638" s="270">
        <v>2.2000000000000002</v>
      </c>
      <c r="G638" s="270" t="s">
        <v>220</v>
      </c>
    </row>
    <row r="639" spans="1:7">
      <c r="A639" s="270" t="s">
        <v>1433</v>
      </c>
      <c r="B639" s="270" t="s">
        <v>1434</v>
      </c>
      <c r="C639" s="270">
        <v>2445</v>
      </c>
      <c r="D639" s="270">
        <v>1028.2</v>
      </c>
      <c r="E639" s="270">
        <v>14</v>
      </c>
      <c r="F639" s="270">
        <v>1.69</v>
      </c>
      <c r="G639" s="270" t="s">
        <v>220</v>
      </c>
    </row>
    <row r="640" spans="1:7">
      <c r="A640" s="270" t="s">
        <v>1435</v>
      </c>
      <c r="B640" s="270" t="s">
        <v>1436</v>
      </c>
      <c r="C640" s="270">
        <v>2445</v>
      </c>
      <c r="D640" s="270">
        <v>1028.2</v>
      </c>
      <c r="E640" s="270">
        <v>14</v>
      </c>
      <c r="F640" s="270">
        <v>1.62</v>
      </c>
      <c r="G640" s="270" t="s">
        <v>220</v>
      </c>
    </row>
    <row r="641" spans="1:7">
      <c r="A641" s="270" t="s">
        <v>1437</v>
      </c>
      <c r="B641" s="270" t="s">
        <v>1438</v>
      </c>
      <c r="C641" s="270">
        <v>2177</v>
      </c>
      <c r="D641" s="270">
        <v>943.39300000000003</v>
      </c>
      <c r="E641" s="270">
        <v>10</v>
      </c>
      <c r="F641" s="270">
        <v>0</v>
      </c>
      <c r="G641" s="270" t="s">
        <v>217</v>
      </c>
    </row>
    <row r="642" spans="1:7">
      <c r="A642" s="270" t="s">
        <v>1439</v>
      </c>
      <c r="B642" s="270" t="s">
        <v>1440</v>
      </c>
      <c r="C642" s="270">
        <v>2176</v>
      </c>
      <c r="D642" s="270">
        <v>827.75699999999995</v>
      </c>
      <c r="E642" s="270">
        <v>6</v>
      </c>
      <c r="F642" s="270">
        <v>0</v>
      </c>
      <c r="G642" s="270" t="s">
        <v>217</v>
      </c>
    </row>
    <row r="643" spans="1:7">
      <c r="A643" s="270" t="s">
        <v>1441</v>
      </c>
      <c r="B643" s="270" t="s">
        <v>1440</v>
      </c>
      <c r="C643" s="270">
        <v>2177</v>
      </c>
      <c r="D643" s="270">
        <v>827.75699999999995</v>
      </c>
      <c r="E643" s="270">
        <v>6</v>
      </c>
      <c r="F643" s="270">
        <v>0</v>
      </c>
      <c r="G643" s="270" t="s">
        <v>217</v>
      </c>
    </row>
    <row r="644" spans="1:7">
      <c r="A644" s="270" t="s">
        <v>1442</v>
      </c>
      <c r="B644" s="270" t="s">
        <v>1443</v>
      </c>
      <c r="C644" s="270">
        <v>2879</v>
      </c>
      <c r="D644" s="270">
        <v>992.98366666666664</v>
      </c>
      <c r="E644" s="270">
        <v>12</v>
      </c>
      <c r="F644" s="270">
        <v>9.8699999999999992</v>
      </c>
      <c r="G644" s="270" t="s">
        <v>226</v>
      </c>
    </row>
    <row r="645" spans="1:7">
      <c r="A645" s="270" t="s">
        <v>1444</v>
      </c>
      <c r="B645" s="270" t="s">
        <v>1445</v>
      </c>
      <c r="C645" s="270">
        <v>2361</v>
      </c>
      <c r="D645" s="270">
        <v>935.45899999999995</v>
      </c>
      <c r="E645" s="270">
        <v>10</v>
      </c>
      <c r="F645" s="270">
        <v>6.16</v>
      </c>
      <c r="G645" s="270" t="s">
        <v>226</v>
      </c>
    </row>
    <row r="646" spans="1:7">
      <c r="A646" s="270" t="s">
        <v>1446</v>
      </c>
      <c r="B646" s="270" t="s">
        <v>1447</v>
      </c>
      <c r="C646" s="270">
        <v>2450</v>
      </c>
      <c r="D646" s="270">
        <v>1019.292</v>
      </c>
      <c r="E646" s="270">
        <v>13</v>
      </c>
      <c r="F646" s="270">
        <v>2.16</v>
      </c>
      <c r="G646" s="270" t="s">
        <v>220</v>
      </c>
    </row>
    <row r="647" spans="1:7">
      <c r="A647" s="270" t="s">
        <v>1448</v>
      </c>
      <c r="B647" s="270" t="s">
        <v>1449</v>
      </c>
      <c r="C647" s="270">
        <v>2441</v>
      </c>
      <c r="D647" s="270">
        <v>1019.292</v>
      </c>
      <c r="E647" s="270">
        <v>13</v>
      </c>
      <c r="F647" s="270">
        <v>2.14</v>
      </c>
      <c r="G647" s="270" t="s">
        <v>220</v>
      </c>
    </row>
    <row r="648" spans="1:7">
      <c r="A648" s="270" t="s">
        <v>1450</v>
      </c>
      <c r="B648" s="270" t="s">
        <v>1449</v>
      </c>
      <c r="C648" s="270">
        <v>2450</v>
      </c>
      <c r="D648" s="270">
        <v>1019.292</v>
      </c>
      <c r="E648" s="270">
        <v>13</v>
      </c>
      <c r="F648" s="270">
        <v>2.14</v>
      </c>
      <c r="G648" s="270" t="s">
        <v>220</v>
      </c>
    </row>
    <row r="649" spans="1:7">
      <c r="A649" s="270" t="s">
        <v>1451</v>
      </c>
      <c r="B649" s="270" t="s">
        <v>1452</v>
      </c>
      <c r="C649" s="270">
        <v>2402</v>
      </c>
      <c r="D649" s="270">
        <v>969.16160000000002</v>
      </c>
      <c r="E649" s="270">
        <v>11</v>
      </c>
      <c r="F649" s="270">
        <v>4.72</v>
      </c>
      <c r="G649" s="270" t="s">
        <v>223</v>
      </c>
    </row>
    <row r="650" spans="1:7">
      <c r="A650" s="270" t="s">
        <v>1453</v>
      </c>
      <c r="B650" s="270" t="s">
        <v>1454</v>
      </c>
      <c r="C650" s="270">
        <v>2480</v>
      </c>
      <c r="D650" s="270">
        <v>1008.097</v>
      </c>
      <c r="E650" s="270">
        <v>13</v>
      </c>
      <c r="F650" s="270">
        <v>1.0053448275862069</v>
      </c>
      <c r="G650" s="270" t="s">
        <v>220</v>
      </c>
    </row>
    <row r="651" spans="1:7">
      <c r="A651" s="270" t="s">
        <v>1455</v>
      </c>
      <c r="B651" s="270" t="s">
        <v>1456</v>
      </c>
      <c r="C651" s="270">
        <v>2650</v>
      </c>
      <c r="D651" s="270">
        <v>1080</v>
      </c>
      <c r="E651" s="270">
        <v>16</v>
      </c>
      <c r="F651" s="270">
        <v>2.2400000000000002</v>
      </c>
      <c r="G651" s="270" t="s">
        <v>220</v>
      </c>
    </row>
    <row r="652" spans="1:7">
      <c r="A652" s="270" t="s">
        <v>1457</v>
      </c>
      <c r="B652" s="270" t="s">
        <v>1458</v>
      </c>
      <c r="C652" s="270">
        <v>2257</v>
      </c>
      <c r="D652" s="270">
        <v>934.33299999999997</v>
      </c>
      <c r="E652" s="270">
        <v>10</v>
      </c>
      <c r="F652" s="270">
        <v>1.7142857142857144E-2</v>
      </c>
      <c r="G652" s="270" t="s">
        <v>217</v>
      </c>
    </row>
    <row r="653" spans="1:7">
      <c r="A653" s="270" t="s">
        <v>1459</v>
      </c>
      <c r="B653" s="270" t="s">
        <v>1460</v>
      </c>
      <c r="C653" s="270">
        <v>2582</v>
      </c>
      <c r="D653" s="270">
        <v>1037.7650000000001</v>
      </c>
      <c r="E653" s="270">
        <v>14</v>
      </c>
      <c r="F653" s="270">
        <v>2.19</v>
      </c>
      <c r="G653" s="270" t="s">
        <v>220</v>
      </c>
    </row>
    <row r="654" spans="1:7">
      <c r="A654" s="270" t="s">
        <v>1461</v>
      </c>
      <c r="B654" s="270" t="s">
        <v>1462</v>
      </c>
      <c r="C654" s="270">
        <v>2372</v>
      </c>
      <c r="D654" s="270">
        <v>967</v>
      </c>
      <c r="E654" s="270">
        <v>11</v>
      </c>
      <c r="F654" s="270">
        <v>3.8971428571428568</v>
      </c>
      <c r="G654" s="270" t="s">
        <v>223</v>
      </c>
    </row>
    <row r="655" spans="1:7">
      <c r="A655" s="270" t="s">
        <v>1463</v>
      </c>
      <c r="B655" s="270" t="s">
        <v>1464</v>
      </c>
      <c r="C655" s="270">
        <v>2460</v>
      </c>
      <c r="D655" s="270">
        <v>892</v>
      </c>
      <c r="E655" s="270">
        <v>8</v>
      </c>
      <c r="F655" s="270">
        <v>2.925238095238095</v>
      </c>
      <c r="G655" s="270" t="s">
        <v>223</v>
      </c>
    </row>
    <row r="656" spans="1:7">
      <c r="A656" s="270" t="s">
        <v>1465</v>
      </c>
      <c r="B656" s="270" t="s">
        <v>1466</v>
      </c>
      <c r="C656" s="270">
        <v>2775</v>
      </c>
      <c r="D656" s="270">
        <v>981.72029999999995</v>
      </c>
      <c r="E656" s="270">
        <v>12</v>
      </c>
      <c r="F656" s="270">
        <v>1.84</v>
      </c>
      <c r="G656" s="270" t="s">
        <v>220</v>
      </c>
    </row>
    <row r="657" spans="1:7">
      <c r="A657" s="270" t="s">
        <v>1467</v>
      </c>
      <c r="B657" s="270" t="s">
        <v>1468</v>
      </c>
      <c r="C657" s="270">
        <v>2879</v>
      </c>
      <c r="D657" s="270">
        <v>992.98366666666664</v>
      </c>
      <c r="E657" s="270">
        <v>12</v>
      </c>
      <c r="F657" s="270">
        <v>10.78</v>
      </c>
      <c r="G657" s="270" t="s">
        <v>229</v>
      </c>
    </row>
    <row r="658" spans="1:7">
      <c r="A658" s="270" t="s">
        <v>1469</v>
      </c>
      <c r="B658" s="270" t="s">
        <v>1470</v>
      </c>
      <c r="C658" s="270">
        <v>2423</v>
      </c>
      <c r="D658" s="270">
        <v>975</v>
      </c>
      <c r="E658" s="270">
        <v>11</v>
      </c>
      <c r="F658" s="270">
        <v>1.63</v>
      </c>
      <c r="G658" s="270" t="s">
        <v>220</v>
      </c>
    </row>
    <row r="659" spans="1:7">
      <c r="A659" s="270" t="s">
        <v>1471</v>
      </c>
      <c r="B659" s="270" t="s">
        <v>1472</v>
      </c>
      <c r="C659" s="270">
        <v>2284</v>
      </c>
      <c r="D659" s="270">
        <v>947.49199999999996</v>
      </c>
      <c r="E659" s="270">
        <v>10</v>
      </c>
      <c r="F659" s="270">
        <v>0</v>
      </c>
      <c r="G659" s="270" t="s">
        <v>217</v>
      </c>
    </row>
    <row r="660" spans="1:7">
      <c r="A660" s="270" t="s">
        <v>1473</v>
      </c>
      <c r="B660" s="270" t="s">
        <v>1474</v>
      </c>
      <c r="C660" s="270">
        <v>2388</v>
      </c>
      <c r="D660" s="270">
        <v>1079</v>
      </c>
      <c r="E660" s="270">
        <v>16</v>
      </c>
      <c r="F660" s="270">
        <v>6.2931250000000007</v>
      </c>
      <c r="G660" s="270" t="s">
        <v>226</v>
      </c>
    </row>
    <row r="661" spans="1:7">
      <c r="A661" s="270" t="s">
        <v>1475</v>
      </c>
      <c r="B661" s="270" t="s">
        <v>1476</v>
      </c>
      <c r="C661" s="270">
        <v>2711</v>
      </c>
      <c r="D661" s="270">
        <v>1032.5329999999999</v>
      </c>
      <c r="E661" s="270">
        <v>14</v>
      </c>
      <c r="F661" s="270">
        <v>8.39</v>
      </c>
      <c r="G661" s="270" t="s">
        <v>226</v>
      </c>
    </row>
    <row r="662" spans="1:7">
      <c r="A662" s="270" t="s">
        <v>1477</v>
      </c>
      <c r="B662" s="270" t="s">
        <v>1478</v>
      </c>
      <c r="C662" s="270">
        <v>2540</v>
      </c>
      <c r="D662" s="270">
        <v>0</v>
      </c>
      <c r="E662" s="270">
        <v>8</v>
      </c>
      <c r="F662" s="270">
        <v>0.95081632653061199</v>
      </c>
      <c r="G662" s="270" t="s">
        <v>220</v>
      </c>
    </row>
    <row r="663" spans="1:7">
      <c r="A663" s="270" t="s">
        <v>1479</v>
      </c>
      <c r="B663" s="270" t="s">
        <v>1480</v>
      </c>
      <c r="C663" s="270">
        <v>2712</v>
      </c>
      <c r="D663" s="270">
        <v>1044.556</v>
      </c>
      <c r="E663" s="270">
        <v>14</v>
      </c>
      <c r="F663" s="270">
        <v>2.1</v>
      </c>
      <c r="G663" s="270" t="s">
        <v>220</v>
      </c>
    </row>
    <row r="664" spans="1:7">
      <c r="A664" s="270" t="s">
        <v>1481</v>
      </c>
      <c r="B664" s="270" t="s">
        <v>1482</v>
      </c>
      <c r="C664" s="270">
        <v>2428</v>
      </c>
      <c r="D664" s="270">
        <v>983</v>
      </c>
      <c r="E664" s="270">
        <v>12</v>
      </c>
      <c r="F664" s="270">
        <v>1.1985714285714286</v>
      </c>
      <c r="G664" s="270" t="s">
        <v>220</v>
      </c>
    </row>
    <row r="665" spans="1:7">
      <c r="A665" s="270" t="s">
        <v>1483</v>
      </c>
      <c r="B665" s="270" t="s">
        <v>1484</v>
      </c>
      <c r="C665" s="270">
        <v>2866</v>
      </c>
      <c r="D665" s="270">
        <v>986.24300000000005</v>
      </c>
      <c r="E665" s="270">
        <v>12</v>
      </c>
      <c r="F665" s="270">
        <v>2.4700000000000002</v>
      </c>
      <c r="G665" s="270" t="s">
        <v>223</v>
      </c>
    </row>
    <row r="666" spans="1:7">
      <c r="A666" s="270" t="s">
        <v>1485</v>
      </c>
      <c r="B666" s="270" t="s">
        <v>1486</v>
      </c>
      <c r="C666" s="270">
        <v>2476</v>
      </c>
      <c r="D666" s="270">
        <v>948</v>
      </c>
      <c r="E666" s="270">
        <v>10</v>
      </c>
      <c r="F666" s="270">
        <v>2.92</v>
      </c>
      <c r="G666" s="270" t="s">
        <v>223</v>
      </c>
    </row>
    <row r="667" spans="1:7">
      <c r="A667" s="270" t="s">
        <v>1487</v>
      </c>
      <c r="B667" s="270" t="s">
        <v>1488</v>
      </c>
      <c r="C667" s="270">
        <v>2405</v>
      </c>
      <c r="D667" s="270">
        <v>1032.5</v>
      </c>
      <c r="E667" s="270">
        <v>14</v>
      </c>
      <c r="F667" s="270">
        <v>7.53</v>
      </c>
      <c r="G667" s="270" t="s">
        <v>226</v>
      </c>
    </row>
    <row r="668" spans="1:7">
      <c r="A668" s="270" t="s">
        <v>1489</v>
      </c>
      <c r="B668" s="270" t="s">
        <v>1490</v>
      </c>
      <c r="C668" s="270">
        <v>2470</v>
      </c>
      <c r="D668" s="270">
        <v>950.35625000000005</v>
      </c>
      <c r="E668" s="270">
        <v>10</v>
      </c>
      <c r="F668" s="270">
        <v>1.1399999999999999</v>
      </c>
      <c r="G668" s="270" t="s">
        <v>220</v>
      </c>
    </row>
    <row r="669" spans="1:7">
      <c r="A669" s="270" t="s">
        <v>1491</v>
      </c>
      <c r="B669" s="270" t="s">
        <v>1492</v>
      </c>
      <c r="C669" s="270">
        <v>2877</v>
      </c>
      <c r="D669" s="270">
        <v>1045</v>
      </c>
      <c r="E669" s="270">
        <v>14</v>
      </c>
      <c r="F669" s="270">
        <v>7.2161538461538459</v>
      </c>
      <c r="G669" s="270" t="s">
        <v>226</v>
      </c>
    </row>
    <row r="670" spans="1:7">
      <c r="A670" s="270" t="s">
        <v>1493</v>
      </c>
      <c r="B670" s="270" t="s">
        <v>1494</v>
      </c>
      <c r="C670" s="270">
        <v>2405</v>
      </c>
      <c r="D670" s="270">
        <v>996.74099999999999</v>
      </c>
      <c r="E670" s="270">
        <v>12</v>
      </c>
      <c r="F670" s="270">
        <v>7.24</v>
      </c>
      <c r="G670" s="270" t="s">
        <v>226</v>
      </c>
    </row>
    <row r="671" spans="1:7">
      <c r="A671" s="270" t="s">
        <v>1495</v>
      </c>
      <c r="B671" s="270" t="s">
        <v>1494</v>
      </c>
      <c r="C671" s="270">
        <v>2409</v>
      </c>
      <c r="D671" s="270">
        <v>996.74099999999999</v>
      </c>
      <c r="E671" s="270">
        <v>12</v>
      </c>
      <c r="F671" s="270">
        <v>7.24</v>
      </c>
      <c r="G671" s="270" t="s">
        <v>226</v>
      </c>
    </row>
    <row r="672" spans="1:7">
      <c r="A672" s="270" t="s">
        <v>1496</v>
      </c>
      <c r="B672" s="270" t="s">
        <v>1497</v>
      </c>
      <c r="C672" s="270">
        <v>2372</v>
      </c>
      <c r="D672" s="270">
        <v>967</v>
      </c>
      <c r="E672" s="270">
        <v>11</v>
      </c>
      <c r="F672" s="270">
        <v>3.84</v>
      </c>
      <c r="G672" s="270" t="s">
        <v>223</v>
      </c>
    </row>
    <row r="673" spans="1:7">
      <c r="A673" s="270" t="s">
        <v>1498</v>
      </c>
      <c r="B673" s="270" t="s">
        <v>1499</v>
      </c>
      <c r="C673" s="270">
        <v>2480</v>
      </c>
      <c r="D673" s="270">
        <v>958.95699999999999</v>
      </c>
      <c r="E673" s="270">
        <v>11</v>
      </c>
      <c r="F673" s="270">
        <v>1.0053448275862069</v>
      </c>
      <c r="G673" s="270" t="s">
        <v>220</v>
      </c>
    </row>
    <row r="674" spans="1:7">
      <c r="A674" s="270" t="s">
        <v>1500</v>
      </c>
      <c r="B674" s="270" t="s">
        <v>1501</v>
      </c>
      <c r="C674" s="270">
        <v>2284</v>
      </c>
      <c r="D674" s="270">
        <v>892.96400000000006</v>
      </c>
      <c r="E674" s="270">
        <v>8</v>
      </c>
      <c r="F674" s="270">
        <v>0</v>
      </c>
      <c r="G674" s="270" t="s">
        <v>217</v>
      </c>
    </row>
    <row r="675" spans="1:7">
      <c r="A675" s="270" t="s">
        <v>1502</v>
      </c>
      <c r="B675" s="270" t="s">
        <v>1503</v>
      </c>
      <c r="C675" s="270">
        <v>2425</v>
      </c>
      <c r="D675" s="270">
        <v>973</v>
      </c>
      <c r="E675" s="270">
        <v>11</v>
      </c>
      <c r="F675" s="270">
        <v>1.76</v>
      </c>
      <c r="G675" s="270" t="s">
        <v>220</v>
      </c>
    </row>
    <row r="676" spans="1:7">
      <c r="A676" s="270" t="s">
        <v>1504</v>
      </c>
      <c r="B676" s="270" t="s">
        <v>1505</v>
      </c>
      <c r="C676" s="270">
        <v>2652</v>
      </c>
      <c r="D676" s="270">
        <v>1009.278</v>
      </c>
      <c r="E676" s="270">
        <v>13</v>
      </c>
      <c r="F676" s="270">
        <v>3.2758536585365854</v>
      </c>
      <c r="G676" s="270" t="s">
        <v>223</v>
      </c>
    </row>
    <row r="677" spans="1:7">
      <c r="A677" s="270" t="s">
        <v>1506</v>
      </c>
      <c r="B677" s="270" t="s">
        <v>1507</v>
      </c>
      <c r="C677" s="270">
        <v>2429</v>
      </c>
      <c r="D677" s="270">
        <v>928.36400000000003</v>
      </c>
      <c r="E677" s="270">
        <v>10</v>
      </c>
      <c r="F677" s="270">
        <v>1.9822222222222221</v>
      </c>
      <c r="G677" s="270" t="s">
        <v>220</v>
      </c>
    </row>
    <row r="678" spans="1:7">
      <c r="A678" s="270" t="s">
        <v>1508</v>
      </c>
      <c r="B678" s="270" t="s">
        <v>1509</v>
      </c>
      <c r="C678" s="270">
        <v>2350</v>
      </c>
      <c r="D678" s="270">
        <v>1058.431</v>
      </c>
      <c r="E678" s="270">
        <v>15</v>
      </c>
      <c r="F678" s="270">
        <v>3.8563636363636364</v>
      </c>
      <c r="G678" s="270" t="s">
        <v>223</v>
      </c>
    </row>
    <row r="679" spans="1:7">
      <c r="A679" s="270" t="s">
        <v>1510</v>
      </c>
      <c r="B679" s="270" t="s">
        <v>1511</v>
      </c>
      <c r="C679" s="270">
        <v>2372</v>
      </c>
      <c r="D679" s="270">
        <v>836.31600000000003</v>
      </c>
      <c r="E679" s="270">
        <v>6</v>
      </c>
      <c r="F679" s="270">
        <v>4.13</v>
      </c>
      <c r="G679" s="270" t="s">
        <v>223</v>
      </c>
    </row>
    <row r="680" spans="1:7">
      <c r="A680" s="270" t="s">
        <v>1512</v>
      </c>
      <c r="B680" s="270" t="s">
        <v>1513</v>
      </c>
      <c r="C680" s="270">
        <v>2650</v>
      </c>
      <c r="D680" s="270">
        <v>995.28599999999994</v>
      </c>
      <c r="E680" s="270">
        <v>12</v>
      </c>
      <c r="F680" s="270">
        <v>1.7827419354838718</v>
      </c>
      <c r="G680" s="270" t="s">
        <v>220</v>
      </c>
    </row>
    <row r="681" spans="1:7">
      <c r="A681" s="270" t="s">
        <v>1514</v>
      </c>
      <c r="B681" s="270" t="s">
        <v>1515</v>
      </c>
      <c r="C681" s="270">
        <v>2710</v>
      </c>
      <c r="D681" s="270">
        <v>1025.125</v>
      </c>
      <c r="E681" s="270">
        <v>13</v>
      </c>
      <c r="F681" s="270">
        <v>5.25</v>
      </c>
      <c r="G681" s="270" t="s">
        <v>223</v>
      </c>
    </row>
    <row r="682" spans="1:7">
      <c r="A682" s="270" t="s">
        <v>1516</v>
      </c>
      <c r="B682" s="270" t="s">
        <v>1517</v>
      </c>
      <c r="C682" s="270">
        <v>2586</v>
      </c>
      <c r="D682" s="270">
        <v>963.87300000000005</v>
      </c>
      <c r="E682" s="270">
        <v>11</v>
      </c>
      <c r="F682" s="270">
        <v>2.0099999999999998</v>
      </c>
      <c r="G682" s="270" t="s">
        <v>220</v>
      </c>
    </row>
    <row r="683" spans="1:7">
      <c r="A683" s="270" t="s">
        <v>1518</v>
      </c>
      <c r="B683" s="270" t="s">
        <v>1519</v>
      </c>
      <c r="C683" s="270">
        <v>2430</v>
      </c>
      <c r="D683" s="270">
        <v>1006.647</v>
      </c>
      <c r="E683" s="270">
        <v>13</v>
      </c>
      <c r="F683" s="270">
        <v>1.5296000000000003</v>
      </c>
      <c r="G683" s="270" t="s">
        <v>220</v>
      </c>
    </row>
    <row r="684" spans="1:7">
      <c r="A684" s="270" t="s">
        <v>1520</v>
      </c>
      <c r="B684" s="270" t="s">
        <v>1521</v>
      </c>
      <c r="C684" s="270">
        <v>2428</v>
      </c>
      <c r="D684" s="270">
        <v>1000.174</v>
      </c>
      <c r="E684" s="270">
        <v>12</v>
      </c>
      <c r="F684" s="270">
        <v>1.2</v>
      </c>
      <c r="G684" s="270" t="s">
        <v>220</v>
      </c>
    </row>
    <row r="685" spans="1:7">
      <c r="A685" s="270" t="s">
        <v>1522</v>
      </c>
      <c r="B685" s="270" t="s">
        <v>1523</v>
      </c>
      <c r="C685" s="270">
        <v>2480</v>
      </c>
      <c r="D685" s="270">
        <v>1051.143</v>
      </c>
      <c r="E685" s="270">
        <v>15</v>
      </c>
      <c r="F685" s="270">
        <v>0.89</v>
      </c>
      <c r="G685" s="270" t="s">
        <v>220</v>
      </c>
    </row>
    <row r="686" spans="1:7">
      <c r="A686" s="270" t="s">
        <v>1524</v>
      </c>
      <c r="B686" s="270" t="s">
        <v>1525</v>
      </c>
      <c r="C686" s="270">
        <v>2835</v>
      </c>
      <c r="D686" s="270">
        <v>1028.3044166666666</v>
      </c>
      <c r="E686" s="270">
        <v>14</v>
      </c>
      <c r="F686" s="270">
        <v>9.8699999999999992</v>
      </c>
      <c r="G686" s="270" t="s">
        <v>226</v>
      </c>
    </row>
    <row r="687" spans="1:7">
      <c r="A687" s="270" t="s">
        <v>1526</v>
      </c>
      <c r="B687" s="270" t="s">
        <v>1527</v>
      </c>
      <c r="C687" s="270">
        <v>2471</v>
      </c>
      <c r="D687" s="270">
        <v>902</v>
      </c>
      <c r="E687" s="270">
        <v>9</v>
      </c>
      <c r="F687" s="270">
        <v>1.1560000000000001</v>
      </c>
      <c r="G687" s="270" t="s">
        <v>220</v>
      </c>
    </row>
    <row r="688" spans="1:7">
      <c r="A688" s="270" t="s">
        <v>1528</v>
      </c>
      <c r="B688" s="270" t="s">
        <v>1529</v>
      </c>
      <c r="C688" s="270">
        <v>2346</v>
      </c>
      <c r="D688" s="270">
        <v>1005</v>
      </c>
      <c r="E688" s="270">
        <v>13</v>
      </c>
      <c r="F688" s="270">
        <v>3.043333333333333</v>
      </c>
      <c r="G688" s="270" t="s">
        <v>223</v>
      </c>
    </row>
    <row r="689" spans="1:7">
      <c r="A689" s="270" t="s">
        <v>1530</v>
      </c>
      <c r="B689" s="270" t="s">
        <v>1531</v>
      </c>
      <c r="C689" s="270">
        <v>2329</v>
      </c>
      <c r="D689" s="270">
        <v>1039</v>
      </c>
      <c r="E689" s="270">
        <v>14</v>
      </c>
      <c r="F689" s="270">
        <v>5.0599999999999996</v>
      </c>
      <c r="G689" s="270" t="s">
        <v>223</v>
      </c>
    </row>
    <row r="690" spans="1:7">
      <c r="A690" s="270" t="s">
        <v>1532</v>
      </c>
      <c r="B690" s="270" t="s">
        <v>1531</v>
      </c>
      <c r="C690" s="270">
        <v>2343</v>
      </c>
      <c r="D690" s="270">
        <v>1039</v>
      </c>
      <c r="E690" s="270">
        <v>14</v>
      </c>
      <c r="F690" s="270">
        <v>5.0599999999999996</v>
      </c>
      <c r="G690" s="270" t="s">
        <v>223</v>
      </c>
    </row>
    <row r="691" spans="1:7">
      <c r="A691" s="270" t="s">
        <v>1533</v>
      </c>
      <c r="B691" s="270" t="s">
        <v>1534</v>
      </c>
      <c r="C691" s="270">
        <v>2650</v>
      </c>
      <c r="D691" s="270">
        <v>1018</v>
      </c>
      <c r="E691" s="270">
        <v>13</v>
      </c>
      <c r="F691" s="270">
        <v>1.73</v>
      </c>
      <c r="G691" s="270" t="s">
        <v>220</v>
      </c>
    </row>
    <row r="692" spans="1:7">
      <c r="A692" s="270" t="s">
        <v>1535</v>
      </c>
      <c r="B692" s="270" t="s">
        <v>1536</v>
      </c>
      <c r="C692" s="270">
        <v>2474</v>
      </c>
      <c r="D692" s="270">
        <v>912</v>
      </c>
      <c r="E692" s="270">
        <v>9</v>
      </c>
      <c r="F692" s="270">
        <v>2.0321052631578942</v>
      </c>
      <c r="G692" s="270" t="s">
        <v>220</v>
      </c>
    </row>
    <row r="693" spans="1:7">
      <c r="A693" s="270" t="s">
        <v>1537</v>
      </c>
      <c r="B693" s="270" t="s">
        <v>1538</v>
      </c>
      <c r="C693" s="270">
        <v>2864</v>
      </c>
      <c r="D693" s="270">
        <v>1051.8708000000001</v>
      </c>
      <c r="E693" s="270">
        <v>15</v>
      </c>
      <c r="F693" s="270">
        <v>2.34</v>
      </c>
      <c r="G693" s="270" t="s">
        <v>220</v>
      </c>
    </row>
    <row r="694" spans="1:7">
      <c r="A694" s="270" t="s">
        <v>1539</v>
      </c>
      <c r="B694" s="270" t="s">
        <v>1540</v>
      </c>
      <c r="C694" s="270">
        <v>2646</v>
      </c>
      <c r="D694" s="270">
        <v>1028.0409999999999</v>
      </c>
      <c r="E694" s="270">
        <v>14</v>
      </c>
      <c r="F694" s="270">
        <v>3.69</v>
      </c>
      <c r="G694" s="270" t="s">
        <v>223</v>
      </c>
    </row>
    <row r="695" spans="1:7">
      <c r="A695" s="270" t="s">
        <v>1541</v>
      </c>
      <c r="B695" s="270" t="s">
        <v>1540</v>
      </c>
      <c r="C695" s="270">
        <v>2652</v>
      </c>
      <c r="D695" s="270">
        <v>1028.0409999999999</v>
      </c>
      <c r="E695" s="270">
        <v>14</v>
      </c>
      <c r="F695" s="270">
        <v>3.69</v>
      </c>
      <c r="G695" s="270" t="s">
        <v>223</v>
      </c>
    </row>
    <row r="696" spans="1:7">
      <c r="A696" s="270" t="s">
        <v>1542</v>
      </c>
      <c r="B696" s="270" t="s">
        <v>1543</v>
      </c>
      <c r="C696" s="270">
        <v>2325</v>
      </c>
      <c r="D696" s="270">
        <v>1101</v>
      </c>
      <c r="E696" s="270">
        <v>17</v>
      </c>
      <c r="F696" s="270">
        <v>2.31</v>
      </c>
      <c r="G696" s="270" t="s">
        <v>220</v>
      </c>
    </row>
    <row r="697" spans="1:7">
      <c r="A697" s="270" t="s">
        <v>1544</v>
      </c>
      <c r="B697" s="270" t="s">
        <v>1543</v>
      </c>
      <c r="C697" s="270">
        <v>2800</v>
      </c>
      <c r="D697" s="270">
        <v>1101</v>
      </c>
      <c r="E697" s="270">
        <v>17</v>
      </c>
      <c r="F697" s="270">
        <v>2.41</v>
      </c>
      <c r="G697" s="270" t="s">
        <v>223</v>
      </c>
    </row>
    <row r="698" spans="1:7">
      <c r="A698" s="270" t="s">
        <v>1545</v>
      </c>
      <c r="B698" s="270" t="s">
        <v>1543</v>
      </c>
      <c r="C698" s="270">
        <v>2864</v>
      </c>
      <c r="D698" s="270">
        <v>1101</v>
      </c>
      <c r="E698" s="270">
        <v>17</v>
      </c>
      <c r="F698" s="270">
        <v>2.41</v>
      </c>
      <c r="G698" s="270" t="s">
        <v>223</v>
      </c>
    </row>
    <row r="699" spans="1:7">
      <c r="A699" s="270" t="s">
        <v>1546</v>
      </c>
      <c r="B699" s="270" t="s">
        <v>1547</v>
      </c>
      <c r="C699" s="270">
        <v>2800</v>
      </c>
      <c r="D699" s="270">
        <v>1093</v>
      </c>
      <c r="E699" s="270">
        <v>16</v>
      </c>
      <c r="F699" s="270">
        <v>1.7994999999999997</v>
      </c>
      <c r="G699" s="270" t="s">
        <v>220</v>
      </c>
    </row>
    <row r="700" spans="1:7">
      <c r="A700" s="270" t="s">
        <v>1548</v>
      </c>
      <c r="B700" s="270" t="s">
        <v>1549</v>
      </c>
      <c r="C700" s="270">
        <v>2804</v>
      </c>
      <c r="D700" s="270">
        <v>991.85874999999999</v>
      </c>
      <c r="E700" s="270">
        <v>12</v>
      </c>
      <c r="F700" s="270">
        <v>2.54</v>
      </c>
      <c r="G700" s="270" t="s">
        <v>223</v>
      </c>
    </row>
    <row r="701" spans="1:7">
      <c r="A701" s="270" t="s">
        <v>1550</v>
      </c>
      <c r="B701" s="270" t="s">
        <v>1551</v>
      </c>
      <c r="C701" s="270">
        <v>2580</v>
      </c>
      <c r="D701" s="270">
        <v>1081.125</v>
      </c>
      <c r="E701" s="270">
        <v>16</v>
      </c>
      <c r="F701" s="270">
        <v>1.75</v>
      </c>
      <c r="G701" s="270" t="s">
        <v>220</v>
      </c>
    </row>
    <row r="702" spans="1:7">
      <c r="A702" s="270" t="s">
        <v>1552</v>
      </c>
      <c r="B702" s="270" t="s">
        <v>1551</v>
      </c>
      <c r="C702" s="270">
        <v>2622</v>
      </c>
      <c r="D702" s="270">
        <v>1081.125</v>
      </c>
      <c r="E702" s="270">
        <v>16</v>
      </c>
      <c r="F702" s="270">
        <v>1.75</v>
      </c>
      <c r="G702" s="270" t="s">
        <v>220</v>
      </c>
    </row>
    <row r="703" spans="1:7">
      <c r="A703" s="270" t="s">
        <v>1553</v>
      </c>
      <c r="B703" s="270" t="s">
        <v>1554</v>
      </c>
      <c r="C703" s="270">
        <v>2176</v>
      </c>
      <c r="D703" s="270">
        <v>946.31</v>
      </c>
      <c r="E703" s="270">
        <v>10</v>
      </c>
      <c r="F703" s="270">
        <v>0</v>
      </c>
      <c r="G703" s="270" t="s">
        <v>217</v>
      </c>
    </row>
    <row r="704" spans="1:7">
      <c r="A704" s="270" t="s">
        <v>1555</v>
      </c>
      <c r="B704" s="270" t="s">
        <v>1556</v>
      </c>
      <c r="C704" s="270">
        <v>2453</v>
      </c>
      <c r="D704" s="270">
        <v>951.62099999999998</v>
      </c>
      <c r="E704" s="270">
        <v>11</v>
      </c>
      <c r="F704" s="270">
        <v>4.0199999999999996</v>
      </c>
      <c r="G704" s="270" t="s">
        <v>223</v>
      </c>
    </row>
    <row r="705" spans="1:7">
      <c r="A705" s="270" t="s">
        <v>1557</v>
      </c>
      <c r="B705" s="270" t="s">
        <v>1558</v>
      </c>
      <c r="C705" s="270">
        <v>0</v>
      </c>
      <c r="D705" s="270">
        <v>1003.893</v>
      </c>
      <c r="E705" s="270">
        <v>13</v>
      </c>
      <c r="F705" s="270">
        <v>2.2897980718499691E-5</v>
      </c>
      <c r="G705" s="270" t="s">
        <v>217</v>
      </c>
    </row>
    <row r="706" spans="1:7">
      <c r="A706" s="270" t="s">
        <v>1559</v>
      </c>
      <c r="B706" s="270" t="s">
        <v>1558</v>
      </c>
      <c r="C706" s="270">
        <v>2019</v>
      </c>
      <c r="D706" s="270">
        <v>1003.893</v>
      </c>
      <c r="E706" s="270">
        <v>13</v>
      </c>
      <c r="F706" s="270" t="s">
        <v>356</v>
      </c>
      <c r="G706" s="270" t="s">
        <v>217</v>
      </c>
    </row>
    <row r="707" spans="1:7">
      <c r="A707" s="270" t="s">
        <v>1560</v>
      </c>
      <c r="B707" s="270" t="s">
        <v>1558</v>
      </c>
      <c r="C707" s="270">
        <v>2036</v>
      </c>
      <c r="D707" s="270">
        <v>1003.893</v>
      </c>
      <c r="E707" s="270">
        <v>13</v>
      </c>
      <c r="F707" s="270" t="s">
        <v>356</v>
      </c>
      <c r="G707" s="270" t="s">
        <v>217</v>
      </c>
    </row>
    <row r="708" spans="1:7">
      <c r="A708" s="270" t="s">
        <v>1561</v>
      </c>
      <c r="B708" s="270" t="s">
        <v>1562</v>
      </c>
      <c r="C708" s="270">
        <v>2019</v>
      </c>
      <c r="D708" s="270">
        <v>1030.442</v>
      </c>
      <c r="E708" s="270">
        <v>14</v>
      </c>
      <c r="F708" s="270">
        <v>0</v>
      </c>
      <c r="G708" s="270" t="s">
        <v>217</v>
      </c>
    </row>
    <row r="709" spans="1:7">
      <c r="A709" s="270" t="s">
        <v>1563</v>
      </c>
      <c r="B709" s="270" t="s">
        <v>1564</v>
      </c>
      <c r="C709" s="270">
        <v>2850</v>
      </c>
      <c r="D709" s="270">
        <v>990</v>
      </c>
      <c r="E709" s="270">
        <v>12</v>
      </c>
      <c r="F709" s="270">
        <v>3.23</v>
      </c>
      <c r="G709" s="270" t="s">
        <v>223</v>
      </c>
    </row>
    <row r="710" spans="1:7">
      <c r="A710" s="270" t="s">
        <v>1565</v>
      </c>
      <c r="B710" s="270" t="s">
        <v>1566</v>
      </c>
      <c r="C710" s="270">
        <v>2420</v>
      </c>
      <c r="D710" s="270">
        <v>987.50299999999993</v>
      </c>
      <c r="E710" s="270">
        <v>12</v>
      </c>
      <c r="F710" s="270">
        <v>1.55</v>
      </c>
      <c r="G710" s="270" t="s">
        <v>220</v>
      </c>
    </row>
    <row r="711" spans="1:7">
      <c r="A711" s="270" t="s">
        <v>1567</v>
      </c>
      <c r="B711" s="270" t="s">
        <v>1568</v>
      </c>
      <c r="C711" s="270">
        <v>2469</v>
      </c>
      <c r="D711" s="270">
        <v>927</v>
      </c>
      <c r="E711" s="270">
        <v>10</v>
      </c>
      <c r="F711" s="270">
        <v>3.34</v>
      </c>
      <c r="G711" s="270" t="s">
        <v>223</v>
      </c>
    </row>
    <row r="712" spans="1:7">
      <c r="A712" s="270" t="s">
        <v>1569</v>
      </c>
      <c r="B712" s="270" t="s">
        <v>1570</v>
      </c>
      <c r="C712" s="270">
        <v>2251</v>
      </c>
      <c r="D712" s="270">
        <v>1079.2629999999999</v>
      </c>
      <c r="E712" s="270">
        <v>16</v>
      </c>
      <c r="F712" s="270">
        <v>0</v>
      </c>
      <c r="G712" s="270" t="s">
        <v>217</v>
      </c>
    </row>
    <row r="713" spans="1:7">
      <c r="A713" s="270" t="s">
        <v>1571</v>
      </c>
      <c r="B713" s="270" t="s">
        <v>1572</v>
      </c>
      <c r="C713" s="270">
        <v>2828</v>
      </c>
      <c r="D713" s="270">
        <v>1029.586</v>
      </c>
      <c r="E713" s="270">
        <v>14</v>
      </c>
      <c r="F713" s="270">
        <v>5.91</v>
      </c>
      <c r="G713" s="270" t="s">
        <v>223</v>
      </c>
    </row>
    <row r="714" spans="1:7">
      <c r="A714" s="270" t="s">
        <v>1573</v>
      </c>
      <c r="B714" s="270" t="s">
        <v>1574</v>
      </c>
      <c r="C714" s="270">
        <v>2840</v>
      </c>
      <c r="D714" s="270">
        <v>904.73900000000003</v>
      </c>
      <c r="E714" s="270">
        <v>9</v>
      </c>
      <c r="F714" s="270">
        <v>10.54</v>
      </c>
      <c r="G714" s="270" t="s">
        <v>229</v>
      </c>
    </row>
    <row r="715" spans="1:7">
      <c r="A715" s="270" t="s">
        <v>1575</v>
      </c>
      <c r="B715" s="270" t="s">
        <v>1576</v>
      </c>
      <c r="C715" s="270">
        <v>2650</v>
      </c>
      <c r="D715" s="270">
        <v>993.33600000000001</v>
      </c>
      <c r="E715" s="270">
        <v>12</v>
      </c>
      <c r="F715" s="270">
        <v>1.04</v>
      </c>
      <c r="G715" s="270" t="s">
        <v>220</v>
      </c>
    </row>
    <row r="716" spans="1:7">
      <c r="A716" s="270" t="s">
        <v>1577</v>
      </c>
      <c r="B716" s="270" t="s">
        <v>1578</v>
      </c>
      <c r="C716" s="270">
        <v>2548</v>
      </c>
      <c r="D716" s="270">
        <v>1054.2860000000001</v>
      </c>
      <c r="E716" s="270">
        <v>15</v>
      </c>
      <c r="F716" s="270">
        <v>3.16</v>
      </c>
      <c r="G716" s="270" t="s">
        <v>223</v>
      </c>
    </row>
    <row r="717" spans="1:7">
      <c r="A717" s="270" t="s">
        <v>1579</v>
      </c>
      <c r="B717" s="270" t="s">
        <v>1580</v>
      </c>
      <c r="C717" s="270">
        <v>2820</v>
      </c>
      <c r="D717" s="270">
        <v>995.5</v>
      </c>
      <c r="E717" s="270">
        <v>12</v>
      </c>
      <c r="F717" s="270">
        <v>3.77</v>
      </c>
      <c r="G717" s="270" t="s">
        <v>223</v>
      </c>
    </row>
    <row r="718" spans="1:7">
      <c r="A718" s="270" t="s">
        <v>1581</v>
      </c>
      <c r="B718" s="270" t="s">
        <v>1580</v>
      </c>
      <c r="C718" s="270">
        <v>2868</v>
      </c>
      <c r="D718" s="270">
        <v>995.5</v>
      </c>
      <c r="E718" s="270">
        <v>12</v>
      </c>
      <c r="F718" s="270">
        <v>3.77</v>
      </c>
      <c r="G718" s="270" t="s">
        <v>223</v>
      </c>
    </row>
    <row r="719" spans="1:7">
      <c r="A719" s="270" t="s">
        <v>1582</v>
      </c>
      <c r="B719" s="270" t="s">
        <v>1583</v>
      </c>
      <c r="C719" s="270">
        <v>2565</v>
      </c>
      <c r="D719" s="270">
        <v>1024.8130000000001</v>
      </c>
      <c r="E719" s="270">
        <v>13</v>
      </c>
      <c r="F719" s="270">
        <v>0</v>
      </c>
      <c r="G719" s="270" t="s">
        <v>217</v>
      </c>
    </row>
    <row r="720" spans="1:7">
      <c r="A720" s="270" t="s">
        <v>1584</v>
      </c>
      <c r="B720" s="270" t="s">
        <v>1583</v>
      </c>
      <c r="C720" s="270">
        <v>2566</v>
      </c>
      <c r="D720" s="270">
        <v>1024.8130000000001</v>
      </c>
      <c r="E720" s="270">
        <v>13</v>
      </c>
      <c r="F720" s="270">
        <v>0</v>
      </c>
      <c r="G720" s="270" t="s">
        <v>217</v>
      </c>
    </row>
    <row r="721" spans="1:7">
      <c r="A721" s="270" t="s">
        <v>1585</v>
      </c>
      <c r="B721" s="270" t="s">
        <v>1586</v>
      </c>
      <c r="C721" s="270">
        <v>2329</v>
      </c>
      <c r="D721" s="270">
        <v>994.50349999999992</v>
      </c>
      <c r="E721" s="270">
        <v>12</v>
      </c>
      <c r="F721" s="270">
        <v>4.63</v>
      </c>
      <c r="G721" s="270" t="s">
        <v>223</v>
      </c>
    </row>
    <row r="722" spans="1:7">
      <c r="A722" s="270" t="s">
        <v>1587</v>
      </c>
      <c r="B722" s="270" t="s">
        <v>1588</v>
      </c>
      <c r="C722" s="270">
        <v>2864</v>
      </c>
      <c r="D722" s="270">
        <v>1101</v>
      </c>
      <c r="E722" s="270">
        <v>17</v>
      </c>
      <c r="F722" s="270">
        <v>2.8050000000000002</v>
      </c>
      <c r="G722" s="270" t="s">
        <v>223</v>
      </c>
    </row>
    <row r="723" spans="1:7">
      <c r="A723" s="270" t="s">
        <v>1589</v>
      </c>
      <c r="B723" s="270" t="s">
        <v>1590</v>
      </c>
      <c r="C723" s="270">
        <v>2753</v>
      </c>
      <c r="D723" s="270">
        <v>1046.038</v>
      </c>
      <c r="E723" s="270">
        <v>14</v>
      </c>
      <c r="F723" s="270">
        <v>0.33</v>
      </c>
      <c r="G723" s="270" t="s">
        <v>220</v>
      </c>
    </row>
    <row r="724" spans="1:7">
      <c r="A724" s="270" t="s">
        <v>1591</v>
      </c>
      <c r="B724" s="270" t="s">
        <v>1592</v>
      </c>
      <c r="C724" s="270">
        <v>2790</v>
      </c>
      <c r="D724" s="270">
        <v>869.91200000000003</v>
      </c>
      <c r="E724" s="270">
        <v>7</v>
      </c>
      <c r="F724" s="270">
        <v>0.69</v>
      </c>
      <c r="G724" s="270" t="s">
        <v>220</v>
      </c>
    </row>
    <row r="725" spans="1:7">
      <c r="A725" s="270" t="s">
        <v>1593</v>
      </c>
      <c r="B725" s="270" t="s">
        <v>1594</v>
      </c>
      <c r="C725" s="270">
        <v>2340</v>
      </c>
      <c r="D725" s="270">
        <v>915.88900000000001</v>
      </c>
      <c r="E725" s="270">
        <v>9</v>
      </c>
      <c r="F725" s="270">
        <v>3.03</v>
      </c>
      <c r="G725" s="270" t="s">
        <v>223</v>
      </c>
    </row>
    <row r="726" spans="1:7">
      <c r="A726" s="270" t="s">
        <v>1595</v>
      </c>
      <c r="B726" s="270" t="s">
        <v>1596</v>
      </c>
      <c r="C726" s="270">
        <v>2422</v>
      </c>
      <c r="D726" s="270">
        <v>974.66700000000003</v>
      </c>
      <c r="E726" s="270">
        <v>11</v>
      </c>
      <c r="F726" s="270">
        <v>2.7056666666666671</v>
      </c>
      <c r="G726" s="270" t="s">
        <v>223</v>
      </c>
    </row>
    <row r="727" spans="1:7">
      <c r="A727" s="270" t="s">
        <v>1597</v>
      </c>
      <c r="B727" s="270" t="s">
        <v>1598</v>
      </c>
      <c r="C727" s="270">
        <v>2422</v>
      </c>
      <c r="D727" s="270">
        <v>1008</v>
      </c>
      <c r="E727" s="270">
        <v>13</v>
      </c>
      <c r="F727" s="270">
        <v>2.7056666666666671</v>
      </c>
      <c r="G727" s="270" t="s">
        <v>223</v>
      </c>
    </row>
    <row r="728" spans="1:7">
      <c r="A728" s="270" t="s">
        <v>1599</v>
      </c>
      <c r="B728" s="270" t="s">
        <v>1600</v>
      </c>
      <c r="C728" s="270">
        <v>2330</v>
      </c>
      <c r="D728" s="270">
        <v>1039.673</v>
      </c>
      <c r="E728" s="270">
        <v>14</v>
      </c>
      <c r="F728" s="270">
        <v>2.33</v>
      </c>
      <c r="G728" s="270" t="s">
        <v>220</v>
      </c>
    </row>
    <row r="729" spans="1:7">
      <c r="A729" s="270" t="s">
        <v>1601</v>
      </c>
      <c r="B729" s="270" t="s">
        <v>1602</v>
      </c>
      <c r="C729" s="270">
        <v>2644</v>
      </c>
      <c r="D729" s="270">
        <v>1079</v>
      </c>
      <c r="E729" s="270">
        <v>16</v>
      </c>
      <c r="F729" s="270">
        <v>1.6</v>
      </c>
      <c r="G729" s="270" t="s">
        <v>220</v>
      </c>
    </row>
    <row r="730" spans="1:7">
      <c r="A730" s="270" t="s">
        <v>1603</v>
      </c>
      <c r="B730" s="270" t="s">
        <v>1604</v>
      </c>
      <c r="C730" s="270">
        <v>2582</v>
      </c>
      <c r="D730" s="270">
        <v>1016.667</v>
      </c>
      <c r="E730" s="270">
        <v>13</v>
      </c>
      <c r="F730" s="270">
        <v>1.23</v>
      </c>
      <c r="G730" s="270" t="s">
        <v>220</v>
      </c>
    </row>
    <row r="731" spans="1:7">
      <c r="A731" s="270" t="s">
        <v>1605</v>
      </c>
      <c r="B731" s="270" t="s">
        <v>1606</v>
      </c>
      <c r="C731" s="270">
        <v>2576</v>
      </c>
      <c r="D731" s="270">
        <v>1054.9680000000001</v>
      </c>
      <c r="E731" s="270">
        <v>15</v>
      </c>
      <c r="F731" s="270">
        <v>0.32</v>
      </c>
      <c r="G731" s="270" t="s">
        <v>220</v>
      </c>
    </row>
    <row r="732" spans="1:7">
      <c r="A732" s="270" t="s">
        <v>1607</v>
      </c>
      <c r="B732" s="270" t="s">
        <v>1608</v>
      </c>
      <c r="C732" s="270">
        <v>2449</v>
      </c>
      <c r="D732" s="270">
        <v>847.77300000000002</v>
      </c>
      <c r="E732" s="270">
        <v>6</v>
      </c>
      <c r="F732" s="270">
        <v>3.07</v>
      </c>
      <c r="G732" s="270" t="s">
        <v>223</v>
      </c>
    </row>
    <row r="733" spans="1:7">
      <c r="A733" s="270" t="s">
        <v>1609</v>
      </c>
      <c r="B733" s="270" t="s">
        <v>1610</v>
      </c>
      <c r="C733" s="270">
        <v>2406</v>
      </c>
      <c r="D733" s="270">
        <v>1015.2715000000001</v>
      </c>
      <c r="E733" s="270">
        <v>13</v>
      </c>
      <c r="F733" s="270">
        <v>7.6</v>
      </c>
      <c r="G733" s="270" t="s">
        <v>226</v>
      </c>
    </row>
    <row r="734" spans="1:7">
      <c r="A734" s="270" t="s">
        <v>1611</v>
      </c>
      <c r="B734" s="270" t="s">
        <v>1612</v>
      </c>
      <c r="C734" s="270">
        <v>2257</v>
      </c>
      <c r="D734" s="270">
        <v>965.98400000000004</v>
      </c>
      <c r="E734" s="270">
        <v>11</v>
      </c>
      <c r="F734" s="270">
        <v>1.7142857142857144E-2</v>
      </c>
      <c r="G734" s="270" t="s">
        <v>217</v>
      </c>
    </row>
    <row r="735" spans="1:7">
      <c r="A735" s="270" t="s">
        <v>1613</v>
      </c>
      <c r="B735" s="270" t="s">
        <v>1614</v>
      </c>
      <c r="C735" s="270">
        <v>2753</v>
      </c>
      <c r="D735" s="270">
        <v>1029.9380000000001</v>
      </c>
      <c r="E735" s="270">
        <v>14</v>
      </c>
      <c r="F735" s="270">
        <v>0.32</v>
      </c>
      <c r="G735" s="270" t="s">
        <v>220</v>
      </c>
    </row>
    <row r="736" spans="1:7">
      <c r="A736" s="270" t="s">
        <v>1615</v>
      </c>
      <c r="B736" s="270" t="s">
        <v>1614</v>
      </c>
      <c r="C736" s="270">
        <v>2765</v>
      </c>
      <c r="D736" s="270">
        <v>1029.9380000000001</v>
      </c>
      <c r="E736" s="270">
        <v>14</v>
      </c>
      <c r="F736" s="270">
        <v>7.0000000000000007E-2</v>
      </c>
      <c r="G736" s="270" t="s">
        <v>217</v>
      </c>
    </row>
    <row r="737" spans="1:7">
      <c r="A737" s="270" t="s">
        <v>1616</v>
      </c>
      <c r="B737" s="270" t="s">
        <v>1617</v>
      </c>
      <c r="C737" s="270">
        <v>2357</v>
      </c>
      <c r="D737" s="270">
        <v>1024</v>
      </c>
      <c r="E737" s="270">
        <v>13</v>
      </c>
      <c r="F737" s="270">
        <v>5.0200000000000005</v>
      </c>
      <c r="G737" s="270" t="s">
        <v>223</v>
      </c>
    </row>
    <row r="738" spans="1:7">
      <c r="A738" s="270" t="s">
        <v>1618</v>
      </c>
      <c r="B738" s="270" t="s">
        <v>1619</v>
      </c>
      <c r="C738" s="270">
        <v>2330</v>
      </c>
      <c r="D738" s="270">
        <v>1023.8725151515149</v>
      </c>
      <c r="E738" s="270">
        <v>13</v>
      </c>
      <c r="F738" s="270">
        <v>4.38</v>
      </c>
      <c r="G738" s="270" t="s">
        <v>223</v>
      </c>
    </row>
    <row r="739" spans="1:7">
      <c r="A739" s="270" t="s">
        <v>1620</v>
      </c>
      <c r="B739" s="270" t="s">
        <v>1621</v>
      </c>
      <c r="C739" s="270">
        <v>2580</v>
      </c>
      <c r="D739" s="270">
        <v>1023.296</v>
      </c>
      <c r="E739" s="270">
        <v>13</v>
      </c>
      <c r="F739" s="270">
        <v>1.6700000000000004</v>
      </c>
      <c r="G739" s="270" t="s">
        <v>220</v>
      </c>
    </row>
    <row r="740" spans="1:7">
      <c r="A740" s="270" t="s">
        <v>1622</v>
      </c>
      <c r="B740" s="270" t="s">
        <v>1623</v>
      </c>
      <c r="C740" s="270">
        <v>2551</v>
      </c>
      <c r="D740" s="270">
        <v>1006</v>
      </c>
      <c r="E740" s="270">
        <v>13</v>
      </c>
      <c r="F740" s="270">
        <v>3.96</v>
      </c>
      <c r="G740" s="270" t="s">
        <v>223</v>
      </c>
    </row>
    <row r="741" spans="1:7">
      <c r="A741" s="270" t="s">
        <v>1624</v>
      </c>
      <c r="B741" s="270" t="s">
        <v>1625</v>
      </c>
      <c r="C741" s="270">
        <v>2354</v>
      </c>
      <c r="D741" s="270">
        <v>994.50622222222228</v>
      </c>
      <c r="E741" s="270">
        <v>12</v>
      </c>
      <c r="F741" s="270">
        <v>3.96</v>
      </c>
      <c r="G741" s="270" t="s">
        <v>223</v>
      </c>
    </row>
    <row r="742" spans="1:7">
      <c r="A742" s="270" t="s">
        <v>1626</v>
      </c>
      <c r="B742" s="270" t="s">
        <v>1627</v>
      </c>
      <c r="C742" s="270">
        <v>2560</v>
      </c>
      <c r="D742" s="270">
        <v>958.92899999999997</v>
      </c>
      <c r="E742" s="270">
        <v>11</v>
      </c>
      <c r="F742" s="270">
        <v>0</v>
      </c>
      <c r="G742" s="270" t="s">
        <v>217</v>
      </c>
    </row>
    <row r="743" spans="1:7">
      <c r="A743" s="270" t="s">
        <v>1628</v>
      </c>
      <c r="B743" s="270" t="s">
        <v>1629</v>
      </c>
      <c r="C743" s="270">
        <v>2580</v>
      </c>
      <c r="D743" s="270">
        <v>1032.1203829787237</v>
      </c>
      <c r="E743" s="270">
        <v>14</v>
      </c>
      <c r="F743" s="270">
        <v>0.6</v>
      </c>
      <c r="G743" s="270" t="s">
        <v>220</v>
      </c>
    </row>
    <row r="744" spans="1:7">
      <c r="A744" s="270" t="s">
        <v>1630</v>
      </c>
      <c r="B744" s="270" t="s">
        <v>1631</v>
      </c>
      <c r="C744" s="270">
        <v>2339</v>
      </c>
      <c r="D744" s="270">
        <v>983.59400000000005</v>
      </c>
      <c r="E744" s="270">
        <v>12</v>
      </c>
      <c r="F744" s="270">
        <v>2.65</v>
      </c>
      <c r="G744" s="270" t="s">
        <v>223</v>
      </c>
    </row>
    <row r="745" spans="1:7">
      <c r="A745" s="270" t="s">
        <v>1632</v>
      </c>
      <c r="B745" s="270" t="s">
        <v>1631</v>
      </c>
      <c r="C745" s="270">
        <v>2343</v>
      </c>
      <c r="D745" s="270">
        <v>983.59400000000005</v>
      </c>
      <c r="E745" s="270">
        <v>12</v>
      </c>
      <c r="F745" s="270">
        <v>2.65</v>
      </c>
      <c r="G745" s="270" t="s">
        <v>223</v>
      </c>
    </row>
    <row r="746" spans="1:7">
      <c r="A746" s="270" t="s">
        <v>1633</v>
      </c>
      <c r="B746" s="270" t="s">
        <v>1634</v>
      </c>
      <c r="C746" s="270">
        <v>2628</v>
      </c>
      <c r="D746" s="270">
        <v>1035</v>
      </c>
      <c r="E746" s="270">
        <v>14</v>
      </c>
      <c r="F746" s="270">
        <v>2.9558333333333331</v>
      </c>
      <c r="G746" s="270" t="s">
        <v>223</v>
      </c>
    </row>
    <row r="747" spans="1:7">
      <c r="A747" s="270" t="s">
        <v>1635</v>
      </c>
      <c r="B747" s="270" t="s">
        <v>1636</v>
      </c>
      <c r="C747" s="270">
        <v>2575</v>
      </c>
      <c r="D747" s="270">
        <v>1044.8420000000001</v>
      </c>
      <c r="E747" s="270">
        <v>14</v>
      </c>
      <c r="F747" s="270">
        <v>0.28999999999999998</v>
      </c>
      <c r="G747" s="270" t="s">
        <v>220</v>
      </c>
    </row>
    <row r="748" spans="1:7">
      <c r="A748" s="270" t="s">
        <v>1637</v>
      </c>
      <c r="B748" s="270" t="s">
        <v>1638</v>
      </c>
      <c r="C748" s="270">
        <v>2622</v>
      </c>
      <c r="D748" s="270">
        <v>996.23</v>
      </c>
      <c r="E748" s="270">
        <v>12</v>
      </c>
      <c r="F748" s="270">
        <v>1.55</v>
      </c>
      <c r="G748" s="270" t="s">
        <v>220</v>
      </c>
    </row>
    <row r="749" spans="1:7">
      <c r="A749" s="270" t="s">
        <v>1639</v>
      </c>
      <c r="B749" s="270" t="s">
        <v>1640</v>
      </c>
      <c r="C749" s="270">
        <v>2324</v>
      </c>
      <c r="D749" s="270">
        <v>1079.6669999999999</v>
      </c>
      <c r="E749" s="270">
        <v>16</v>
      </c>
      <c r="F749" s="270">
        <v>0.49</v>
      </c>
      <c r="G749" s="270" t="s">
        <v>220</v>
      </c>
    </row>
    <row r="750" spans="1:7">
      <c r="A750" s="270" t="s">
        <v>1641</v>
      </c>
      <c r="B750" s="270" t="s">
        <v>1642</v>
      </c>
      <c r="C750" s="270">
        <v>2335</v>
      </c>
      <c r="D750" s="270">
        <v>1027.4760000000001</v>
      </c>
      <c r="E750" s="270">
        <v>14</v>
      </c>
      <c r="F750" s="270">
        <v>0.46</v>
      </c>
      <c r="G750" s="270" t="s">
        <v>220</v>
      </c>
    </row>
    <row r="751" spans="1:7">
      <c r="A751" s="270" t="s">
        <v>1643</v>
      </c>
      <c r="B751" s="270" t="s">
        <v>1644</v>
      </c>
      <c r="C751" s="270">
        <v>2460</v>
      </c>
      <c r="D751" s="270">
        <v>961.95699999999999</v>
      </c>
      <c r="E751" s="270">
        <v>11</v>
      </c>
      <c r="F751" s="270">
        <v>2.2000000000000002</v>
      </c>
      <c r="G751" s="270" t="s">
        <v>220</v>
      </c>
    </row>
    <row r="752" spans="1:7">
      <c r="A752" s="270" t="s">
        <v>1645</v>
      </c>
      <c r="B752" s="270" t="s">
        <v>1646</v>
      </c>
      <c r="C752" s="270">
        <v>2337</v>
      </c>
      <c r="D752" s="270">
        <v>982</v>
      </c>
      <c r="E752" s="270">
        <v>12</v>
      </c>
      <c r="F752" s="270">
        <v>2.7149999999999999</v>
      </c>
      <c r="G752" s="270" t="s">
        <v>223</v>
      </c>
    </row>
    <row r="753" spans="1:7">
      <c r="A753" s="270" t="s">
        <v>1647</v>
      </c>
      <c r="B753" s="270" t="s">
        <v>1648</v>
      </c>
      <c r="C753" s="270">
        <v>2590</v>
      </c>
      <c r="D753" s="270">
        <v>997.99599999999987</v>
      </c>
      <c r="E753" s="270">
        <v>12</v>
      </c>
      <c r="F753" s="270">
        <v>2.04</v>
      </c>
      <c r="G753" s="270" t="s">
        <v>220</v>
      </c>
    </row>
    <row r="754" spans="1:7">
      <c r="A754" s="270" t="s">
        <v>1649</v>
      </c>
      <c r="B754" s="270" t="s">
        <v>1650</v>
      </c>
      <c r="C754" s="270">
        <v>2484</v>
      </c>
      <c r="D754" s="270">
        <v>874.61699999999996</v>
      </c>
      <c r="E754" s="270">
        <v>7</v>
      </c>
      <c r="F754" s="270">
        <v>0.25</v>
      </c>
      <c r="G754" s="270" t="s">
        <v>220</v>
      </c>
    </row>
    <row r="755" spans="1:7">
      <c r="A755" s="270" t="s">
        <v>1651</v>
      </c>
      <c r="B755" s="270" t="s">
        <v>1652</v>
      </c>
      <c r="C755" s="270">
        <v>2484</v>
      </c>
      <c r="D755" s="270">
        <v>918</v>
      </c>
      <c r="E755" s="270">
        <v>9</v>
      </c>
      <c r="F755" s="270">
        <v>0.80812499999999987</v>
      </c>
      <c r="G755" s="270" t="s">
        <v>220</v>
      </c>
    </row>
    <row r="756" spans="1:7">
      <c r="A756" s="270" t="s">
        <v>1653</v>
      </c>
      <c r="B756" s="270" t="s">
        <v>1654</v>
      </c>
      <c r="C756" s="270">
        <v>2579</v>
      </c>
      <c r="D756" s="270">
        <v>1015.931</v>
      </c>
      <c r="E756" s="270">
        <v>13</v>
      </c>
      <c r="F756" s="270">
        <v>1.75</v>
      </c>
      <c r="G756" s="270" t="s">
        <v>220</v>
      </c>
    </row>
    <row r="757" spans="1:7">
      <c r="A757" s="270" t="s">
        <v>1655</v>
      </c>
      <c r="B757" s="270" t="s">
        <v>1656</v>
      </c>
      <c r="C757" s="270">
        <v>2581</v>
      </c>
      <c r="D757" s="270">
        <v>1068.0360000000001</v>
      </c>
      <c r="E757" s="270">
        <v>15</v>
      </c>
      <c r="F757" s="270">
        <v>1.1599999999999999</v>
      </c>
      <c r="G757" s="270" t="s">
        <v>220</v>
      </c>
    </row>
    <row r="758" spans="1:7">
      <c r="A758" s="270" t="s">
        <v>1657</v>
      </c>
      <c r="B758" s="270" t="s">
        <v>1658</v>
      </c>
      <c r="C758" s="270">
        <v>2586</v>
      </c>
      <c r="D758" s="270">
        <v>989</v>
      </c>
      <c r="E758" s="270">
        <v>12</v>
      </c>
      <c r="F758" s="270">
        <v>2.98</v>
      </c>
      <c r="G758" s="270" t="s">
        <v>223</v>
      </c>
    </row>
    <row r="759" spans="1:7">
      <c r="A759" s="270" t="s">
        <v>1659</v>
      </c>
      <c r="B759" s="270" t="s">
        <v>1658</v>
      </c>
      <c r="C759" s="270">
        <v>2849</v>
      </c>
      <c r="D759" s="270">
        <v>989</v>
      </c>
      <c r="E759" s="270">
        <v>12</v>
      </c>
      <c r="F759" s="270">
        <v>3.04</v>
      </c>
      <c r="G759" s="270" t="s">
        <v>223</v>
      </c>
    </row>
    <row r="760" spans="1:7">
      <c r="A760" s="270" t="s">
        <v>1660</v>
      </c>
      <c r="B760" s="270" t="s">
        <v>1661</v>
      </c>
      <c r="C760" s="270">
        <v>2137</v>
      </c>
      <c r="D760" s="270">
        <v>1117.8409999999999</v>
      </c>
      <c r="E760" s="270">
        <v>17</v>
      </c>
      <c r="F760" s="270">
        <v>0</v>
      </c>
      <c r="G760" s="270" t="s">
        <v>217</v>
      </c>
    </row>
    <row r="761" spans="1:7">
      <c r="A761" s="270" t="s">
        <v>1662</v>
      </c>
      <c r="B761" s="270" t="s">
        <v>1663</v>
      </c>
      <c r="C761" s="270">
        <v>2540</v>
      </c>
      <c r="D761" s="270">
        <v>1054.9680000000001</v>
      </c>
      <c r="E761" s="270">
        <v>15</v>
      </c>
      <c r="F761" s="270">
        <v>0.95081632653061199</v>
      </c>
      <c r="G761" s="270" t="s">
        <v>220</v>
      </c>
    </row>
    <row r="762" spans="1:7">
      <c r="A762" s="270" t="s">
        <v>1664</v>
      </c>
      <c r="B762" s="270" t="s">
        <v>1665</v>
      </c>
      <c r="C762" s="270">
        <v>2626</v>
      </c>
      <c r="D762" s="270">
        <v>1048</v>
      </c>
      <c r="E762" s="270">
        <v>14</v>
      </c>
      <c r="F762" s="270">
        <v>1.92</v>
      </c>
      <c r="G762" s="270" t="s">
        <v>220</v>
      </c>
    </row>
    <row r="763" spans="1:7">
      <c r="A763" s="270" t="s">
        <v>1666</v>
      </c>
      <c r="B763" s="270" t="s">
        <v>1667</v>
      </c>
      <c r="C763" s="270">
        <v>2827</v>
      </c>
      <c r="D763" s="270">
        <v>1019.6</v>
      </c>
      <c r="E763" s="270">
        <v>13</v>
      </c>
      <c r="F763" s="270">
        <v>4.4975000000000005</v>
      </c>
      <c r="G763" s="270" t="s">
        <v>223</v>
      </c>
    </row>
    <row r="764" spans="1:7">
      <c r="A764" s="270" t="s">
        <v>1668</v>
      </c>
      <c r="B764" s="270" t="s">
        <v>1669</v>
      </c>
      <c r="C764" s="270">
        <v>2381</v>
      </c>
      <c r="D764" s="270">
        <v>1004.486</v>
      </c>
      <c r="E764" s="270">
        <v>13</v>
      </c>
      <c r="F764" s="270">
        <v>3.07</v>
      </c>
      <c r="G764" s="270" t="s">
        <v>223</v>
      </c>
    </row>
    <row r="765" spans="1:7">
      <c r="A765" s="270" t="s">
        <v>1670</v>
      </c>
      <c r="B765" s="270" t="s">
        <v>1671</v>
      </c>
      <c r="C765" s="270">
        <v>2422</v>
      </c>
      <c r="D765" s="270">
        <v>939.61500000000001</v>
      </c>
      <c r="E765" s="270">
        <v>10</v>
      </c>
      <c r="F765" s="270">
        <v>2.99</v>
      </c>
      <c r="G765" s="270" t="s">
        <v>223</v>
      </c>
    </row>
    <row r="766" spans="1:7">
      <c r="A766" s="270" t="s">
        <v>1672</v>
      </c>
      <c r="B766" s="270" t="s">
        <v>1673</v>
      </c>
      <c r="C766" s="270">
        <v>2839</v>
      </c>
      <c r="D766" s="270">
        <v>772.37300000000005</v>
      </c>
      <c r="E766" s="270">
        <v>3</v>
      </c>
      <c r="F766" s="270">
        <v>10.31</v>
      </c>
      <c r="G766" s="270" t="s">
        <v>226</v>
      </c>
    </row>
    <row r="767" spans="1:7">
      <c r="A767" s="270" t="s">
        <v>1674</v>
      </c>
      <c r="B767" s="270" t="s">
        <v>1675</v>
      </c>
      <c r="C767" s="270">
        <v>2672</v>
      </c>
      <c r="D767" s="270">
        <v>949.61199999999997</v>
      </c>
      <c r="E767" s="270">
        <v>10</v>
      </c>
      <c r="F767" s="270">
        <v>6.64</v>
      </c>
      <c r="G767" s="270" t="s">
        <v>226</v>
      </c>
    </row>
    <row r="768" spans="1:7">
      <c r="A768" s="270" t="s">
        <v>1676</v>
      </c>
      <c r="B768" s="270" t="s">
        <v>1677</v>
      </c>
      <c r="C768" s="270">
        <v>2795</v>
      </c>
      <c r="D768" s="270">
        <v>1058</v>
      </c>
      <c r="E768" s="270">
        <v>15</v>
      </c>
      <c r="F768" s="270">
        <v>1.7092537313432823</v>
      </c>
      <c r="G768" s="270" t="s">
        <v>220</v>
      </c>
    </row>
    <row r="769" spans="1:7">
      <c r="A769" s="270" t="s">
        <v>1678</v>
      </c>
      <c r="B769" s="270" t="s">
        <v>1679</v>
      </c>
      <c r="C769" s="270">
        <v>2365</v>
      </c>
      <c r="D769" s="270">
        <v>957.86400000000003</v>
      </c>
      <c r="E769" s="270">
        <v>11</v>
      </c>
      <c r="F769" s="270">
        <v>3.5726666666666671</v>
      </c>
      <c r="G769" s="270" t="s">
        <v>223</v>
      </c>
    </row>
    <row r="770" spans="1:7">
      <c r="A770" s="270" t="s">
        <v>1680</v>
      </c>
      <c r="B770" s="270" t="s">
        <v>1681</v>
      </c>
      <c r="C770" s="270">
        <v>2594</v>
      </c>
      <c r="D770" s="270">
        <v>947.78599999999994</v>
      </c>
      <c r="E770" s="270">
        <v>10</v>
      </c>
      <c r="F770" s="270">
        <v>3.89</v>
      </c>
      <c r="G770" s="270" t="s">
        <v>223</v>
      </c>
    </row>
    <row r="771" spans="1:7">
      <c r="A771" s="270" t="s">
        <v>1682</v>
      </c>
      <c r="B771" s="270" t="s">
        <v>1683</v>
      </c>
      <c r="C771" s="270">
        <v>2330</v>
      </c>
      <c r="D771" s="270">
        <v>1023.8725151515149</v>
      </c>
      <c r="E771" s="270">
        <v>13</v>
      </c>
      <c r="F771" s="270">
        <v>1.29</v>
      </c>
      <c r="G771" s="270" t="s">
        <v>220</v>
      </c>
    </row>
    <row r="772" spans="1:7">
      <c r="A772" s="270" t="s">
        <v>1684</v>
      </c>
      <c r="B772" s="270" t="s">
        <v>1685</v>
      </c>
      <c r="C772" s="270">
        <v>2330</v>
      </c>
      <c r="D772" s="270">
        <v>1021.897</v>
      </c>
      <c r="E772" s="270">
        <v>13</v>
      </c>
      <c r="F772" s="270">
        <v>1.9385964912280704</v>
      </c>
      <c r="G772" s="270" t="s">
        <v>220</v>
      </c>
    </row>
    <row r="773" spans="1:7">
      <c r="A773" s="270" t="s">
        <v>1686</v>
      </c>
      <c r="B773" s="270" t="s">
        <v>1687</v>
      </c>
      <c r="C773" s="270">
        <v>2454</v>
      </c>
      <c r="D773" s="270">
        <v>1003.556</v>
      </c>
      <c r="E773" s="270">
        <v>13</v>
      </c>
      <c r="F773" s="270">
        <v>2.8261538461538467</v>
      </c>
      <c r="G773" s="270" t="s">
        <v>223</v>
      </c>
    </row>
    <row r="774" spans="1:7">
      <c r="A774" s="270" t="s">
        <v>1688</v>
      </c>
      <c r="B774" s="270" t="s">
        <v>1689</v>
      </c>
      <c r="C774" s="270">
        <v>2216</v>
      </c>
      <c r="D774" s="270">
        <v>984.57949999999994</v>
      </c>
      <c r="E774" s="270">
        <v>12</v>
      </c>
      <c r="F774" s="270">
        <v>0</v>
      </c>
      <c r="G774" s="270" t="s">
        <v>217</v>
      </c>
    </row>
    <row r="775" spans="1:7">
      <c r="A775" s="270" t="s">
        <v>1690</v>
      </c>
      <c r="B775" s="270" t="s">
        <v>1691</v>
      </c>
      <c r="C775" s="270">
        <v>2216</v>
      </c>
      <c r="D775" s="270">
        <v>976.01900000000001</v>
      </c>
      <c r="E775" s="270">
        <v>12</v>
      </c>
      <c r="F775" s="270">
        <v>0</v>
      </c>
      <c r="G775" s="270" t="s">
        <v>217</v>
      </c>
    </row>
    <row r="776" spans="1:7">
      <c r="A776" s="270" t="s">
        <v>1692</v>
      </c>
      <c r="B776" s="270" t="s">
        <v>1693</v>
      </c>
      <c r="C776" s="270">
        <v>2833</v>
      </c>
      <c r="D776" s="270">
        <v>983.673</v>
      </c>
      <c r="E776" s="270">
        <v>12</v>
      </c>
      <c r="F776" s="270">
        <v>8.73</v>
      </c>
      <c r="G776" s="270" t="s">
        <v>226</v>
      </c>
    </row>
    <row r="777" spans="1:7">
      <c r="A777" s="270" t="s">
        <v>1694</v>
      </c>
      <c r="B777" s="270" t="s">
        <v>1695</v>
      </c>
      <c r="C777" s="270">
        <v>2264</v>
      </c>
      <c r="D777" s="270">
        <v>1003.615</v>
      </c>
      <c r="E777" s="270">
        <v>13</v>
      </c>
      <c r="F777" s="270">
        <v>0.19</v>
      </c>
      <c r="G777" s="270" t="s">
        <v>217</v>
      </c>
    </row>
    <row r="778" spans="1:7">
      <c r="A778" s="270" t="s">
        <v>1696</v>
      </c>
      <c r="B778" s="270" t="s">
        <v>1697</v>
      </c>
      <c r="C778" s="270">
        <v>2441</v>
      </c>
      <c r="D778" s="270">
        <v>994</v>
      </c>
      <c r="E778" s="270">
        <v>12</v>
      </c>
      <c r="F778" s="270">
        <v>2.6225000000000005</v>
      </c>
      <c r="G778" s="270" t="s">
        <v>223</v>
      </c>
    </row>
    <row r="779" spans="1:7">
      <c r="A779" s="270" t="s">
        <v>1698</v>
      </c>
      <c r="B779" s="270" t="s">
        <v>1699</v>
      </c>
      <c r="C779" s="270">
        <v>2430</v>
      </c>
      <c r="D779" s="270">
        <v>962</v>
      </c>
      <c r="E779" s="270">
        <v>11</v>
      </c>
      <c r="F779" s="270">
        <v>1.5296000000000003</v>
      </c>
      <c r="G779" s="270" t="s">
        <v>220</v>
      </c>
    </row>
    <row r="780" spans="1:7">
      <c r="A780" s="270" t="s">
        <v>1700</v>
      </c>
      <c r="B780" s="270" t="s">
        <v>1701</v>
      </c>
      <c r="C780" s="270">
        <v>2611</v>
      </c>
      <c r="D780" s="270">
        <v>1050.8</v>
      </c>
      <c r="E780" s="270">
        <v>14</v>
      </c>
      <c r="F780" s="270">
        <v>1.65</v>
      </c>
      <c r="G780" s="270" t="s">
        <v>220</v>
      </c>
    </row>
    <row r="781" spans="1:7">
      <c r="A781" s="270" t="s">
        <v>1702</v>
      </c>
      <c r="B781" s="270" t="s">
        <v>1701</v>
      </c>
      <c r="C781" s="270">
        <v>2720</v>
      </c>
      <c r="D781" s="270">
        <v>1050.8</v>
      </c>
      <c r="E781" s="270">
        <v>14</v>
      </c>
      <c r="F781" s="270">
        <v>1.65</v>
      </c>
      <c r="G781" s="270" t="s">
        <v>220</v>
      </c>
    </row>
    <row r="782" spans="1:7">
      <c r="A782" s="270" t="s">
        <v>1703</v>
      </c>
      <c r="B782" s="270" t="s">
        <v>1704</v>
      </c>
      <c r="C782" s="270">
        <v>2840</v>
      </c>
      <c r="D782" s="270">
        <v>973.74974999999995</v>
      </c>
      <c r="E782" s="270">
        <v>11</v>
      </c>
      <c r="F782" s="270">
        <v>14.07</v>
      </c>
      <c r="G782" s="270" t="s">
        <v>229</v>
      </c>
    </row>
    <row r="783" spans="1:7">
      <c r="A783" s="270" t="s">
        <v>1705</v>
      </c>
      <c r="B783" s="270" t="s">
        <v>1706</v>
      </c>
      <c r="C783" s="270">
        <v>2441</v>
      </c>
      <c r="D783" s="270">
        <v>884.48800000000006</v>
      </c>
      <c r="E783" s="270">
        <v>8</v>
      </c>
      <c r="F783" s="270">
        <v>2.6225000000000005</v>
      </c>
      <c r="G783" s="270" t="s">
        <v>223</v>
      </c>
    </row>
    <row r="784" spans="1:7">
      <c r="A784" s="270" t="s">
        <v>1707</v>
      </c>
      <c r="B784" s="270" t="s">
        <v>1708</v>
      </c>
      <c r="C784" s="270">
        <v>2556</v>
      </c>
      <c r="D784" s="270">
        <v>1020.689</v>
      </c>
      <c r="E784" s="270">
        <v>13</v>
      </c>
      <c r="F784" s="270">
        <v>0.28000000000000003</v>
      </c>
      <c r="G784" s="270" t="s">
        <v>220</v>
      </c>
    </row>
    <row r="785" spans="1:7">
      <c r="A785" s="270" t="s">
        <v>1709</v>
      </c>
      <c r="B785" s="270" t="s">
        <v>1710</v>
      </c>
      <c r="C785" s="270">
        <v>2642</v>
      </c>
      <c r="D785" s="270">
        <v>1061</v>
      </c>
      <c r="E785" s="270">
        <v>15</v>
      </c>
      <c r="F785" s="270">
        <v>3.7</v>
      </c>
      <c r="G785" s="270" t="s">
        <v>223</v>
      </c>
    </row>
    <row r="786" spans="1:7">
      <c r="A786" s="270" t="s">
        <v>1711</v>
      </c>
      <c r="B786" s="270" t="s">
        <v>1710</v>
      </c>
      <c r="C786" s="270">
        <v>3707</v>
      </c>
      <c r="D786" s="270">
        <v>1061</v>
      </c>
      <c r="E786" s="270">
        <v>15</v>
      </c>
      <c r="F786" s="270">
        <v>3.7</v>
      </c>
      <c r="G786" s="270" t="s">
        <v>223</v>
      </c>
    </row>
    <row r="787" spans="1:7">
      <c r="A787" s="270" t="s">
        <v>1712</v>
      </c>
      <c r="B787" s="270" t="s">
        <v>1713</v>
      </c>
      <c r="C787" s="270">
        <v>2580</v>
      </c>
      <c r="D787" s="270">
        <v>1040.75</v>
      </c>
      <c r="E787" s="270">
        <v>14</v>
      </c>
      <c r="F787" s="270">
        <v>1.6700000000000004</v>
      </c>
      <c r="G787" s="270" t="s">
        <v>220</v>
      </c>
    </row>
    <row r="788" spans="1:7">
      <c r="A788" s="270" t="s">
        <v>1714</v>
      </c>
      <c r="B788" s="270" t="s">
        <v>1715</v>
      </c>
      <c r="C788" s="270">
        <v>2336</v>
      </c>
      <c r="D788" s="270">
        <v>1036.5862500000003</v>
      </c>
      <c r="E788" s="270">
        <v>14</v>
      </c>
      <c r="F788" s="270">
        <v>2.0299999999999998</v>
      </c>
      <c r="G788" s="270" t="s">
        <v>220</v>
      </c>
    </row>
    <row r="789" spans="1:7">
      <c r="A789" s="270" t="s">
        <v>1716</v>
      </c>
      <c r="B789" s="270" t="s">
        <v>1717</v>
      </c>
      <c r="C789" s="270">
        <v>2292</v>
      </c>
      <c r="D789" s="270">
        <v>949.54300000000001</v>
      </c>
      <c r="E789" s="270">
        <v>10</v>
      </c>
      <c r="F789" s="270">
        <v>0</v>
      </c>
      <c r="G789" s="270" t="s">
        <v>217</v>
      </c>
    </row>
    <row r="790" spans="1:7">
      <c r="A790" s="270" t="s">
        <v>1718</v>
      </c>
      <c r="B790" s="270" t="s">
        <v>1717</v>
      </c>
      <c r="C790" s="270">
        <v>2305</v>
      </c>
      <c r="D790" s="270">
        <v>949.54300000000001</v>
      </c>
      <c r="E790" s="270">
        <v>10</v>
      </c>
      <c r="F790" s="270">
        <v>0</v>
      </c>
      <c r="G790" s="270" t="s">
        <v>217</v>
      </c>
    </row>
    <row r="791" spans="1:7">
      <c r="A791" s="270" t="s">
        <v>1719</v>
      </c>
      <c r="B791" s="270" t="s">
        <v>1720</v>
      </c>
      <c r="C791" s="270">
        <v>2472</v>
      </c>
      <c r="D791" s="270">
        <v>968.76800000000003</v>
      </c>
      <c r="E791" s="270">
        <v>11</v>
      </c>
      <c r="F791" s="270">
        <v>1.33</v>
      </c>
      <c r="G791" s="270" t="s">
        <v>220</v>
      </c>
    </row>
    <row r="792" spans="1:7">
      <c r="A792" s="270" t="s">
        <v>1721</v>
      </c>
      <c r="B792" s="270" t="s">
        <v>1720</v>
      </c>
      <c r="C792" s="270">
        <v>2549</v>
      </c>
      <c r="D792" s="270">
        <v>1033.2860000000001</v>
      </c>
      <c r="E792" s="270">
        <v>14</v>
      </c>
      <c r="F792" s="270">
        <v>1.33</v>
      </c>
      <c r="G792" s="270" t="s">
        <v>220</v>
      </c>
    </row>
    <row r="793" spans="1:7">
      <c r="A793" s="270" t="s">
        <v>1722</v>
      </c>
      <c r="B793" s="270" t="s">
        <v>1723</v>
      </c>
      <c r="C793" s="270">
        <v>2007</v>
      </c>
      <c r="D793" s="270">
        <v>1028</v>
      </c>
      <c r="E793" s="270">
        <v>14</v>
      </c>
      <c r="F793" s="270" t="s">
        <v>356</v>
      </c>
      <c r="G793" s="270" t="s">
        <v>217</v>
      </c>
    </row>
    <row r="794" spans="1:7">
      <c r="A794" s="270" t="s">
        <v>1724</v>
      </c>
      <c r="B794" s="270" t="s">
        <v>1723</v>
      </c>
      <c r="C794" s="270">
        <v>2581</v>
      </c>
      <c r="D794" s="270">
        <v>1028</v>
      </c>
      <c r="E794" s="270">
        <v>14</v>
      </c>
      <c r="F794" s="270">
        <v>1.7235714285714285</v>
      </c>
      <c r="G794" s="270" t="s">
        <v>220</v>
      </c>
    </row>
    <row r="795" spans="1:7">
      <c r="A795" s="270" t="s">
        <v>1725</v>
      </c>
      <c r="B795" s="270" t="s">
        <v>1726</v>
      </c>
      <c r="C795" s="270">
        <v>2705</v>
      </c>
      <c r="D795" s="270">
        <v>1020.2</v>
      </c>
      <c r="E795" s="270">
        <v>13</v>
      </c>
      <c r="F795" s="270">
        <v>3.0792857142857142</v>
      </c>
      <c r="G795" s="270" t="s">
        <v>223</v>
      </c>
    </row>
    <row r="796" spans="1:7">
      <c r="A796" s="270" t="s">
        <v>1727</v>
      </c>
      <c r="B796" s="270" t="s">
        <v>1728</v>
      </c>
      <c r="C796" s="270">
        <v>2830</v>
      </c>
      <c r="D796" s="270">
        <v>1021.053</v>
      </c>
      <c r="E796" s="270">
        <v>13</v>
      </c>
      <c r="F796" s="270">
        <v>2.766428571428571</v>
      </c>
      <c r="G796" s="270" t="s">
        <v>223</v>
      </c>
    </row>
    <row r="797" spans="1:7">
      <c r="A797" s="270" t="s">
        <v>1729</v>
      </c>
      <c r="B797" s="270" t="s">
        <v>1730</v>
      </c>
      <c r="C797" s="270">
        <v>2642</v>
      </c>
      <c r="D797" s="270">
        <v>1017.7140000000001</v>
      </c>
      <c r="E797" s="270">
        <v>13</v>
      </c>
      <c r="F797" s="270">
        <v>2.8638461538461537</v>
      </c>
      <c r="G797" s="270" t="s">
        <v>223</v>
      </c>
    </row>
    <row r="798" spans="1:7">
      <c r="A798" s="270" t="s">
        <v>1731</v>
      </c>
      <c r="B798" s="270" t="s">
        <v>1732</v>
      </c>
      <c r="C798" s="270">
        <v>2365</v>
      </c>
      <c r="D798" s="270">
        <v>1063.154</v>
      </c>
      <c r="E798" s="270">
        <v>15</v>
      </c>
      <c r="F798" s="270">
        <v>3.5726666666666671</v>
      </c>
      <c r="G798" s="270" t="s">
        <v>223</v>
      </c>
    </row>
    <row r="799" spans="1:7">
      <c r="A799" s="270" t="s">
        <v>1733</v>
      </c>
      <c r="B799" s="270" t="s">
        <v>1734</v>
      </c>
      <c r="C799" s="270">
        <v>2360</v>
      </c>
      <c r="D799" s="270">
        <v>903</v>
      </c>
      <c r="E799" s="270">
        <v>9</v>
      </c>
      <c r="F799" s="270">
        <v>3.32</v>
      </c>
      <c r="G799" s="270" t="s">
        <v>223</v>
      </c>
    </row>
    <row r="800" spans="1:7">
      <c r="A800" s="270" t="s">
        <v>1735</v>
      </c>
      <c r="B800" s="270" t="s">
        <v>1736</v>
      </c>
      <c r="C800" s="270">
        <v>2848</v>
      </c>
      <c r="D800" s="270">
        <v>943</v>
      </c>
      <c r="E800" s="270">
        <v>10</v>
      </c>
      <c r="F800" s="270">
        <v>2.3933333333333331</v>
      </c>
      <c r="G800" s="270" t="s">
        <v>220</v>
      </c>
    </row>
    <row r="801" spans="1:7">
      <c r="A801" s="270" t="s">
        <v>1737</v>
      </c>
      <c r="B801" s="270" t="s">
        <v>1738</v>
      </c>
      <c r="C801" s="270">
        <v>2535</v>
      </c>
      <c r="D801" s="270">
        <v>1099</v>
      </c>
      <c r="E801" s="270">
        <v>16</v>
      </c>
      <c r="F801" s="270">
        <v>0.81083333333333341</v>
      </c>
      <c r="G801" s="270" t="s">
        <v>220</v>
      </c>
    </row>
    <row r="802" spans="1:7">
      <c r="A802" s="270" t="s">
        <v>1739</v>
      </c>
      <c r="B802" s="270" t="s">
        <v>1740</v>
      </c>
      <c r="C802" s="270">
        <v>2550</v>
      </c>
      <c r="D802" s="270">
        <v>994.28728301886815</v>
      </c>
      <c r="E802" s="270">
        <v>12</v>
      </c>
      <c r="F802" s="270">
        <v>3.49</v>
      </c>
      <c r="G802" s="270" t="s">
        <v>223</v>
      </c>
    </row>
    <row r="803" spans="1:7">
      <c r="A803" s="270" t="s">
        <v>1741</v>
      </c>
      <c r="B803" s="270" t="s">
        <v>1742</v>
      </c>
      <c r="C803" s="270">
        <v>2550</v>
      </c>
      <c r="D803" s="270">
        <v>995</v>
      </c>
      <c r="E803" s="270">
        <v>12</v>
      </c>
      <c r="F803" s="270">
        <v>3.39</v>
      </c>
      <c r="G803" s="270" t="s">
        <v>223</v>
      </c>
    </row>
    <row r="804" spans="1:7">
      <c r="A804" s="270" t="s">
        <v>1743</v>
      </c>
      <c r="B804" s="270" t="s">
        <v>1744</v>
      </c>
      <c r="C804" s="270">
        <v>2330</v>
      </c>
      <c r="D804" s="270">
        <v>1039.047</v>
      </c>
      <c r="E804" s="270">
        <v>14</v>
      </c>
      <c r="F804" s="270">
        <v>1.32</v>
      </c>
      <c r="G804" s="270" t="s">
        <v>220</v>
      </c>
    </row>
    <row r="805" spans="1:7">
      <c r="A805" s="270" t="s">
        <v>1745</v>
      </c>
      <c r="B805" s="270" t="s">
        <v>1746</v>
      </c>
      <c r="C805" s="270">
        <v>2481</v>
      </c>
      <c r="D805" s="270">
        <v>1058.45</v>
      </c>
      <c r="E805" s="270">
        <v>15</v>
      </c>
      <c r="F805" s="270">
        <v>0.72</v>
      </c>
      <c r="G805" s="270" t="s">
        <v>220</v>
      </c>
    </row>
    <row r="806" spans="1:7">
      <c r="A806" s="270" t="s">
        <v>1747</v>
      </c>
      <c r="B806" s="270" t="s">
        <v>1748</v>
      </c>
      <c r="C806" s="270">
        <v>2880</v>
      </c>
      <c r="D806" s="270">
        <v>899.70699999999999</v>
      </c>
      <c r="E806" s="270">
        <v>8</v>
      </c>
      <c r="F806" s="270">
        <v>3.33</v>
      </c>
      <c r="G806" s="270" t="s">
        <v>223</v>
      </c>
    </row>
    <row r="807" spans="1:7">
      <c r="A807" s="270" t="s">
        <v>1749</v>
      </c>
      <c r="B807" s="270" t="s">
        <v>1750</v>
      </c>
      <c r="C807" s="270">
        <v>2870</v>
      </c>
      <c r="D807" s="270">
        <v>1008.8697</v>
      </c>
      <c r="E807" s="270">
        <v>13</v>
      </c>
      <c r="F807" s="270">
        <v>3.11</v>
      </c>
      <c r="G807" s="270" t="s">
        <v>223</v>
      </c>
    </row>
    <row r="808" spans="1:7">
      <c r="A808" s="270" t="s">
        <v>1751</v>
      </c>
      <c r="B808" s="270" t="s">
        <v>1752</v>
      </c>
      <c r="C808" s="270">
        <v>2446</v>
      </c>
      <c r="D808" s="270">
        <v>1012</v>
      </c>
      <c r="E808" s="270">
        <v>13</v>
      </c>
      <c r="F808" s="270">
        <v>2.4764705882352942</v>
      </c>
      <c r="G808" s="270" t="s">
        <v>223</v>
      </c>
    </row>
    <row r="809" spans="1:7">
      <c r="A809" s="270" t="s">
        <v>1753</v>
      </c>
      <c r="B809" s="270" t="s">
        <v>1754</v>
      </c>
      <c r="C809" s="270">
        <v>2580</v>
      </c>
      <c r="D809" s="270">
        <v>1032.1203829787237</v>
      </c>
      <c r="E809" s="270">
        <v>14</v>
      </c>
      <c r="F809" s="270">
        <v>1.72</v>
      </c>
      <c r="G809" s="270" t="s">
        <v>220</v>
      </c>
    </row>
    <row r="810" spans="1:7">
      <c r="A810" s="270" t="s">
        <v>1755</v>
      </c>
      <c r="B810" s="270" t="s">
        <v>1756</v>
      </c>
      <c r="C810" s="270">
        <v>2024</v>
      </c>
      <c r="D810" s="270">
        <v>1107.8019999999999</v>
      </c>
      <c r="E810" s="270">
        <v>17</v>
      </c>
      <c r="F810" s="270">
        <v>0</v>
      </c>
      <c r="G810" s="270" t="s">
        <v>217</v>
      </c>
    </row>
    <row r="811" spans="1:7">
      <c r="A811" s="270" t="s">
        <v>1757</v>
      </c>
      <c r="B811" s="270" t="s">
        <v>1758</v>
      </c>
      <c r="C811" s="270">
        <v>2656</v>
      </c>
      <c r="D811" s="270">
        <v>1074</v>
      </c>
      <c r="E811" s="270">
        <v>15</v>
      </c>
      <c r="F811" s="270">
        <v>3.6930000000000001</v>
      </c>
      <c r="G811" s="270" t="s">
        <v>223</v>
      </c>
    </row>
    <row r="812" spans="1:7">
      <c r="A812" s="270" t="s">
        <v>1759</v>
      </c>
      <c r="B812" s="270" t="s">
        <v>1760</v>
      </c>
      <c r="C812" s="270">
        <v>2420</v>
      </c>
      <c r="D812" s="270">
        <v>1025</v>
      </c>
      <c r="E812" s="270">
        <v>13</v>
      </c>
      <c r="F812" s="270">
        <v>1.1200000000000001</v>
      </c>
      <c r="G812" s="270" t="s">
        <v>220</v>
      </c>
    </row>
    <row r="813" spans="1:7">
      <c r="A813" s="270" t="s">
        <v>1761</v>
      </c>
      <c r="B813" s="270" t="s">
        <v>1762</v>
      </c>
      <c r="C813" s="270">
        <v>2450</v>
      </c>
      <c r="D813" s="270">
        <v>899.36400000000003</v>
      </c>
      <c r="E813" s="270">
        <v>8</v>
      </c>
      <c r="F813" s="270">
        <v>2.2268421052631577</v>
      </c>
      <c r="G813" s="270" t="s">
        <v>220</v>
      </c>
    </row>
    <row r="814" spans="1:7">
      <c r="A814" s="270" t="s">
        <v>1763</v>
      </c>
      <c r="B814" s="270" t="s">
        <v>1764</v>
      </c>
      <c r="C814" s="270">
        <v>2479</v>
      </c>
      <c r="D814" s="270">
        <v>1027.25</v>
      </c>
      <c r="E814" s="270">
        <v>14</v>
      </c>
      <c r="F814" s="270">
        <v>0.79400000000000004</v>
      </c>
      <c r="G814" s="270" t="s">
        <v>220</v>
      </c>
    </row>
    <row r="815" spans="1:7">
      <c r="A815" s="270" t="s">
        <v>1765</v>
      </c>
      <c r="B815" s="270" t="s">
        <v>1766</v>
      </c>
      <c r="C815" s="270">
        <v>2083</v>
      </c>
      <c r="D815" s="270">
        <v>1051.482</v>
      </c>
      <c r="E815" s="270">
        <v>15</v>
      </c>
      <c r="F815" s="270">
        <v>0.56000000000000005</v>
      </c>
      <c r="G815" s="270" t="s">
        <v>220</v>
      </c>
    </row>
    <row r="816" spans="1:7">
      <c r="A816" s="270" t="s">
        <v>1767</v>
      </c>
      <c r="B816" s="270" t="s">
        <v>1768</v>
      </c>
      <c r="C816" s="270">
        <v>2656</v>
      </c>
      <c r="D816" s="270">
        <v>1058.3779999999999</v>
      </c>
      <c r="E816" s="270">
        <v>15</v>
      </c>
      <c r="F816" s="270">
        <v>3.81</v>
      </c>
      <c r="G816" s="270" t="s">
        <v>223</v>
      </c>
    </row>
    <row r="817" spans="1:7">
      <c r="A817" s="270" t="s">
        <v>1769</v>
      </c>
      <c r="B817" s="270" t="s">
        <v>1770</v>
      </c>
      <c r="C817" s="270">
        <v>2569</v>
      </c>
      <c r="D817" s="270">
        <v>1076.4315000000001</v>
      </c>
      <c r="E817" s="270">
        <v>16</v>
      </c>
      <c r="F817" s="270">
        <v>0.62</v>
      </c>
      <c r="G817" s="270" t="s">
        <v>220</v>
      </c>
    </row>
    <row r="818" spans="1:7">
      <c r="A818" s="270" t="s">
        <v>1771</v>
      </c>
      <c r="B818" s="270" t="s">
        <v>1772</v>
      </c>
      <c r="C818" s="270">
        <v>2287</v>
      </c>
      <c r="D818" s="270">
        <v>1007.0512857142858</v>
      </c>
      <c r="E818" s="270">
        <v>13</v>
      </c>
      <c r="F818" s="270">
        <v>0</v>
      </c>
      <c r="G818" s="270" t="s">
        <v>217</v>
      </c>
    </row>
    <row r="819" spans="1:7">
      <c r="A819" s="270" t="s">
        <v>1773</v>
      </c>
      <c r="B819" s="270" t="s">
        <v>1774</v>
      </c>
      <c r="C819" s="270">
        <v>2100</v>
      </c>
      <c r="D819" s="270">
        <v>1021.131</v>
      </c>
      <c r="E819" s="270">
        <v>13</v>
      </c>
      <c r="F819" s="270">
        <v>0</v>
      </c>
      <c r="G819" s="270" t="s">
        <v>217</v>
      </c>
    </row>
    <row r="820" spans="1:7">
      <c r="A820" s="270" t="s">
        <v>1775</v>
      </c>
      <c r="B820" s="270" t="s">
        <v>1776</v>
      </c>
      <c r="C820" s="270">
        <v>2538</v>
      </c>
      <c r="D820" s="270">
        <v>1027</v>
      </c>
      <c r="E820" s="270">
        <v>14</v>
      </c>
      <c r="F820" s="270">
        <v>1.5166666666666666</v>
      </c>
      <c r="G820" s="270" t="s">
        <v>220</v>
      </c>
    </row>
    <row r="821" spans="1:7">
      <c r="A821" s="270" t="s">
        <v>1777</v>
      </c>
      <c r="B821" s="270" t="s">
        <v>1778</v>
      </c>
      <c r="C821" s="270">
        <v>2463</v>
      </c>
      <c r="D821" s="270">
        <v>887.41200000000003</v>
      </c>
      <c r="E821" s="270">
        <v>8</v>
      </c>
      <c r="F821" s="270">
        <v>2.66</v>
      </c>
      <c r="G821" s="270" t="s">
        <v>223</v>
      </c>
    </row>
    <row r="822" spans="1:7">
      <c r="A822" s="270" t="s">
        <v>1779</v>
      </c>
      <c r="B822" s="270" t="s">
        <v>1780</v>
      </c>
      <c r="C822" s="270">
        <v>2880</v>
      </c>
      <c r="D822" s="270">
        <v>1056</v>
      </c>
      <c r="E822" s="270">
        <v>15</v>
      </c>
      <c r="F822" s="270">
        <v>8.6842105263157876</v>
      </c>
      <c r="G822" s="270" t="s">
        <v>226</v>
      </c>
    </row>
    <row r="823" spans="1:7">
      <c r="A823" s="270" t="s">
        <v>1781</v>
      </c>
      <c r="B823" s="270" t="s">
        <v>1782</v>
      </c>
      <c r="C823" s="270">
        <v>2535</v>
      </c>
      <c r="D823" s="270">
        <v>1097.5</v>
      </c>
      <c r="E823" s="270">
        <v>16</v>
      </c>
      <c r="F823" s="270">
        <v>0.82</v>
      </c>
      <c r="G823" s="270" t="s">
        <v>220</v>
      </c>
    </row>
    <row r="824" spans="1:7">
      <c r="A824" s="270" t="s">
        <v>1783</v>
      </c>
      <c r="B824" s="270" t="s">
        <v>1784</v>
      </c>
      <c r="C824" s="270">
        <v>2534</v>
      </c>
      <c r="D824" s="270">
        <v>1097.5</v>
      </c>
      <c r="E824" s="270">
        <v>16</v>
      </c>
      <c r="F824" s="270">
        <v>0.58666666666666656</v>
      </c>
      <c r="G824" s="270" t="s">
        <v>220</v>
      </c>
    </row>
    <row r="825" spans="1:7">
      <c r="A825" s="270" t="s">
        <v>1785</v>
      </c>
      <c r="B825" s="270" t="s">
        <v>1786</v>
      </c>
      <c r="C825" s="270">
        <v>2534</v>
      </c>
      <c r="D825" s="270">
        <v>1085.586</v>
      </c>
      <c r="E825" s="270">
        <v>16</v>
      </c>
      <c r="F825" s="270">
        <v>0.75</v>
      </c>
      <c r="G825" s="270" t="s">
        <v>220</v>
      </c>
    </row>
    <row r="826" spans="1:7">
      <c r="A826" s="270" t="s">
        <v>1787</v>
      </c>
      <c r="B826" s="270" t="s">
        <v>1786</v>
      </c>
      <c r="C826" s="270">
        <v>2535</v>
      </c>
      <c r="D826" s="270">
        <v>1085.586</v>
      </c>
      <c r="E826" s="270">
        <v>16</v>
      </c>
      <c r="F826" s="270">
        <v>0.75</v>
      </c>
      <c r="G826" s="270" t="s">
        <v>220</v>
      </c>
    </row>
    <row r="827" spans="1:7">
      <c r="A827" s="270" t="s">
        <v>1788</v>
      </c>
      <c r="B827" s="270" t="s">
        <v>1789</v>
      </c>
      <c r="C827" s="270">
        <v>2794</v>
      </c>
      <c r="D827" s="270">
        <v>979.21679999999992</v>
      </c>
      <c r="E827" s="270">
        <v>12</v>
      </c>
      <c r="F827" s="270">
        <v>2.46</v>
      </c>
      <c r="G827" s="270" t="s">
        <v>223</v>
      </c>
    </row>
    <row r="828" spans="1:7">
      <c r="A828" s="270" t="s">
        <v>1790</v>
      </c>
      <c r="B828" s="270" t="s">
        <v>1791</v>
      </c>
      <c r="C828" s="270">
        <v>2537</v>
      </c>
      <c r="D828" s="270">
        <v>1007.689</v>
      </c>
      <c r="E828" s="270">
        <v>13</v>
      </c>
      <c r="F828" s="270">
        <v>2.0299999999999998</v>
      </c>
      <c r="G828" s="270" t="s">
        <v>220</v>
      </c>
    </row>
    <row r="829" spans="1:7">
      <c r="A829" s="270" t="s">
        <v>1792</v>
      </c>
      <c r="B829" s="270" t="s">
        <v>1793</v>
      </c>
      <c r="C829" s="270">
        <v>2795</v>
      </c>
      <c r="D829" s="270">
        <v>1019.7131145833332</v>
      </c>
      <c r="E829" s="270">
        <v>13</v>
      </c>
      <c r="F829" s="270">
        <v>2.3199999999999998</v>
      </c>
      <c r="G829" s="270" t="s">
        <v>220</v>
      </c>
    </row>
    <row r="830" spans="1:7">
      <c r="A830" s="270" t="s">
        <v>1794</v>
      </c>
      <c r="B830" s="270" t="s">
        <v>1795</v>
      </c>
      <c r="C830" s="270">
        <v>2570</v>
      </c>
      <c r="D830" s="270">
        <v>1077.579</v>
      </c>
      <c r="E830" s="270">
        <v>16</v>
      </c>
      <c r="F830" s="270">
        <v>0.20299999999999999</v>
      </c>
      <c r="G830" s="270" t="s">
        <v>220</v>
      </c>
    </row>
    <row r="831" spans="1:7">
      <c r="A831" s="270" t="s">
        <v>1796</v>
      </c>
      <c r="B831" s="270" t="s">
        <v>1797</v>
      </c>
      <c r="C831" s="270">
        <v>2420</v>
      </c>
      <c r="D831" s="270">
        <v>987.50299999999993</v>
      </c>
      <c r="E831" s="270">
        <v>12</v>
      </c>
      <c r="F831" s="270">
        <v>2.11</v>
      </c>
      <c r="G831" s="270" t="s">
        <v>220</v>
      </c>
    </row>
    <row r="832" spans="1:7">
      <c r="A832" s="270" t="s">
        <v>1798</v>
      </c>
      <c r="B832" s="270" t="s">
        <v>1799</v>
      </c>
      <c r="C832" s="270">
        <v>2791</v>
      </c>
      <c r="D832" s="270">
        <v>1028</v>
      </c>
      <c r="E832" s="270">
        <v>14</v>
      </c>
      <c r="F832" s="270">
        <v>1.86</v>
      </c>
      <c r="G832" s="270" t="s">
        <v>220</v>
      </c>
    </row>
    <row r="833" spans="1:7">
      <c r="A833" s="270" t="s">
        <v>1800</v>
      </c>
      <c r="B833" s="270" t="s">
        <v>1799</v>
      </c>
      <c r="C833" s="270">
        <v>2799</v>
      </c>
      <c r="D833" s="270">
        <v>1028</v>
      </c>
      <c r="E833" s="270">
        <v>14</v>
      </c>
      <c r="F833" s="270">
        <v>1.86</v>
      </c>
      <c r="G833" s="270" t="s">
        <v>220</v>
      </c>
    </row>
    <row r="834" spans="1:7">
      <c r="A834" s="270" t="s">
        <v>1801</v>
      </c>
      <c r="B834" s="270" t="s">
        <v>1802</v>
      </c>
      <c r="C834" s="270">
        <v>2540</v>
      </c>
      <c r="D834" s="270">
        <v>1068</v>
      </c>
      <c r="E834" s="270">
        <v>15</v>
      </c>
      <c r="F834" s="270">
        <v>0.95081632653061199</v>
      </c>
      <c r="G834" s="270" t="s">
        <v>220</v>
      </c>
    </row>
    <row r="835" spans="1:7">
      <c r="A835" s="270" t="s">
        <v>1803</v>
      </c>
      <c r="B835" s="270" t="s">
        <v>1804</v>
      </c>
      <c r="C835" s="270">
        <v>2574</v>
      </c>
      <c r="D835" s="270">
        <v>1024.7762</v>
      </c>
      <c r="E835" s="270">
        <v>13</v>
      </c>
      <c r="F835" s="270">
        <v>0.41</v>
      </c>
      <c r="G835" s="270" t="s">
        <v>220</v>
      </c>
    </row>
    <row r="836" spans="1:7">
      <c r="A836" s="270" t="s">
        <v>1805</v>
      </c>
      <c r="B836" s="270" t="s">
        <v>1806</v>
      </c>
      <c r="C836" s="270">
        <v>2530</v>
      </c>
      <c r="D836" s="270">
        <v>925.88199999999995</v>
      </c>
      <c r="E836" s="270">
        <v>9</v>
      </c>
      <c r="F836" s="270">
        <v>0.40300000000000002</v>
      </c>
      <c r="G836" s="270" t="s">
        <v>220</v>
      </c>
    </row>
    <row r="837" spans="1:7">
      <c r="A837" s="270" t="s">
        <v>1807</v>
      </c>
      <c r="B837" s="270" t="s">
        <v>1808</v>
      </c>
      <c r="C837" s="270">
        <v>2650</v>
      </c>
      <c r="D837" s="270">
        <v>1069.5920000000001</v>
      </c>
      <c r="E837" s="270">
        <v>15</v>
      </c>
      <c r="F837" s="270">
        <v>1.46</v>
      </c>
      <c r="G837" s="270" t="s">
        <v>220</v>
      </c>
    </row>
    <row r="838" spans="1:7">
      <c r="A838" s="270" t="s">
        <v>1809</v>
      </c>
      <c r="B838" s="270" t="s">
        <v>1810</v>
      </c>
      <c r="C838" s="270">
        <v>2875</v>
      </c>
      <c r="D838" s="270">
        <v>1001</v>
      </c>
      <c r="E838" s="270">
        <v>13</v>
      </c>
      <c r="F838" s="270">
        <v>5.3599999999999994</v>
      </c>
      <c r="G838" s="270" t="s">
        <v>223</v>
      </c>
    </row>
    <row r="839" spans="1:7">
      <c r="A839" s="270" t="s">
        <v>1811</v>
      </c>
      <c r="B839" s="270" t="s">
        <v>1812</v>
      </c>
      <c r="C839" s="270">
        <v>2795</v>
      </c>
      <c r="D839" s="270">
        <v>1013</v>
      </c>
      <c r="E839" s="270">
        <v>13</v>
      </c>
      <c r="F839" s="270">
        <v>1.7092537313432823</v>
      </c>
      <c r="G839" s="270" t="s">
        <v>220</v>
      </c>
    </row>
    <row r="840" spans="1:7">
      <c r="A840" s="270" t="s">
        <v>1813</v>
      </c>
      <c r="B840" s="270" t="s">
        <v>1814</v>
      </c>
      <c r="C840" s="270">
        <v>2476</v>
      </c>
      <c r="D840" s="270">
        <v>954</v>
      </c>
      <c r="E840" s="270">
        <v>11</v>
      </c>
      <c r="F840" s="270">
        <v>2.92</v>
      </c>
      <c r="G840" s="270" t="s">
        <v>223</v>
      </c>
    </row>
    <row r="841" spans="1:7">
      <c r="A841" s="270" t="s">
        <v>1815</v>
      </c>
      <c r="B841" s="270" t="s">
        <v>1816</v>
      </c>
      <c r="C841" s="270">
        <v>2809</v>
      </c>
      <c r="D841" s="270">
        <v>972.17499999999995</v>
      </c>
      <c r="E841" s="270">
        <v>11</v>
      </c>
      <c r="F841" s="270">
        <v>3.13</v>
      </c>
      <c r="G841" s="270" t="s">
        <v>223</v>
      </c>
    </row>
    <row r="842" spans="1:7">
      <c r="A842" s="270" t="s">
        <v>1817</v>
      </c>
      <c r="B842" s="270" t="s">
        <v>1818</v>
      </c>
      <c r="C842" s="270">
        <v>2540</v>
      </c>
      <c r="D842" s="270">
        <v>1035.52</v>
      </c>
      <c r="E842" s="270">
        <v>14</v>
      </c>
      <c r="F842" s="270">
        <v>0.59</v>
      </c>
      <c r="G842" s="270" t="s">
        <v>220</v>
      </c>
    </row>
    <row r="843" spans="1:7">
      <c r="A843" s="270" t="s">
        <v>1819</v>
      </c>
      <c r="B843" s="270" t="s">
        <v>1820</v>
      </c>
      <c r="C843" s="270">
        <v>2722</v>
      </c>
      <c r="D843" s="270">
        <v>976</v>
      </c>
      <c r="E843" s="270">
        <v>12</v>
      </c>
      <c r="F843" s="270">
        <v>2.2938461538461534</v>
      </c>
      <c r="G843" s="270" t="s">
        <v>220</v>
      </c>
    </row>
    <row r="844" spans="1:7">
      <c r="A844" s="270" t="s">
        <v>1821</v>
      </c>
      <c r="B844" s="270" t="s">
        <v>1822</v>
      </c>
      <c r="C844" s="270">
        <v>2722</v>
      </c>
      <c r="D844" s="270">
        <v>967.09500000000003</v>
      </c>
      <c r="E844" s="270">
        <v>11</v>
      </c>
      <c r="F844" s="270">
        <v>2.2938461538461534</v>
      </c>
      <c r="G844" s="270" t="s">
        <v>220</v>
      </c>
    </row>
    <row r="845" spans="1:7">
      <c r="A845" s="270" t="s">
        <v>1823</v>
      </c>
      <c r="B845" s="270" t="s">
        <v>1824</v>
      </c>
      <c r="C845" s="270">
        <v>2323</v>
      </c>
      <c r="D845" s="270">
        <v>969.08699999999999</v>
      </c>
      <c r="E845" s="270">
        <v>11</v>
      </c>
      <c r="F845" s="270">
        <v>0.37363636363636366</v>
      </c>
      <c r="G845" s="270" t="s">
        <v>220</v>
      </c>
    </row>
    <row r="846" spans="1:7">
      <c r="A846" s="270" t="s">
        <v>1825</v>
      </c>
      <c r="B846" s="270" t="s">
        <v>1826</v>
      </c>
      <c r="C846" s="270">
        <v>2483</v>
      </c>
      <c r="D846" s="270">
        <v>934.26199999999994</v>
      </c>
      <c r="E846" s="270">
        <v>10</v>
      </c>
      <c r="F846" s="270">
        <v>0.54</v>
      </c>
      <c r="G846" s="270" t="s">
        <v>220</v>
      </c>
    </row>
    <row r="847" spans="1:7">
      <c r="A847" s="270" t="s">
        <v>1827</v>
      </c>
      <c r="B847" s="270" t="s">
        <v>1828</v>
      </c>
      <c r="C847" s="270">
        <v>2358</v>
      </c>
      <c r="D847" s="270">
        <v>932.68799999999999</v>
      </c>
      <c r="E847" s="270">
        <v>10</v>
      </c>
      <c r="F847" s="270">
        <v>3.63</v>
      </c>
      <c r="G847" s="270" t="s">
        <v>223</v>
      </c>
    </row>
    <row r="848" spans="1:7">
      <c r="A848" s="270" t="s">
        <v>1829</v>
      </c>
      <c r="B848" s="270" t="s">
        <v>1828</v>
      </c>
      <c r="C848" s="270">
        <v>2460</v>
      </c>
      <c r="D848" s="270">
        <v>932.68799999999999</v>
      </c>
      <c r="E848" s="270">
        <v>10</v>
      </c>
      <c r="F848" s="270">
        <v>2.58</v>
      </c>
      <c r="G848" s="270" t="s">
        <v>223</v>
      </c>
    </row>
    <row r="849" spans="1:7">
      <c r="A849" s="270" t="s">
        <v>1830</v>
      </c>
      <c r="B849" s="270" t="s">
        <v>1831</v>
      </c>
      <c r="C849" s="270">
        <v>2652</v>
      </c>
      <c r="D849" s="270">
        <v>1033.4323333333332</v>
      </c>
      <c r="E849" s="270">
        <v>14</v>
      </c>
      <c r="F849" s="270">
        <v>2.41</v>
      </c>
      <c r="G849" s="270" t="s">
        <v>223</v>
      </c>
    </row>
    <row r="850" spans="1:7">
      <c r="A850" s="270" t="s">
        <v>1832</v>
      </c>
      <c r="B850" s="270" t="s">
        <v>1833</v>
      </c>
      <c r="C850" s="270">
        <v>2365</v>
      </c>
      <c r="D850" s="270">
        <v>1037</v>
      </c>
      <c r="E850" s="270">
        <v>14</v>
      </c>
      <c r="F850" s="270">
        <v>3.5726666666666671</v>
      </c>
      <c r="G850" s="270" t="s">
        <v>223</v>
      </c>
    </row>
    <row r="851" spans="1:7">
      <c r="A851" s="270" t="s">
        <v>1834</v>
      </c>
      <c r="B851" s="270" t="s">
        <v>1835</v>
      </c>
      <c r="C851" s="270">
        <v>2372</v>
      </c>
      <c r="D851" s="270">
        <v>958.2047692307691</v>
      </c>
      <c r="E851" s="270">
        <v>11</v>
      </c>
      <c r="F851" s="270">
        <v>3.77</v>
      </c>
      <c r="G851" s="270" t="s">
        <v>223</v>
      </c>
    </row>
    <row r="852" spans="1:7">
      <c r="A852" s="270" t="s">
        <v>1836</v>
      </c>
      <c r="B852" s="270" t="s">
        <v>1837</v>
      </c>
      <c r="C852" s="270">
        <v>2540</v>
      </c>
      <c r="D852" s="270">
        <v>0</v>
      </c>
      <c r="E852" s="270">
        <v>8</v>
      </c>
      <c r="F852" s="270">
        <v>0.95081632653061199</v>
      </c>
      <c r="G852" s="270" t="s">
        <v>220</v>
      </c>
    </row>
    <row r="853" spans="1:7">
      <c r="A853" s="270" t="s">
        <v>1838</v>
      </c>
      <c r="B853" s="270" t="s">
        <v>1839</v>
      </c>
      <c r="C853" s="270">
        <v>2429</v>
      </c>
      <c r="D853" s="270">
        <v>976</v>
      </c>
      <c r="E853" s="270">
        <v>12</v>
      </c>
      <c r="F853" s="270">
        <v>1.9822222222222221</v>
      </c>
      <c r="G853" s="270" t="s">
        <v>220</v>
      </c>
    </row>
    <row r="854" spans="1:7">
      <c r="A854" s="270" t="s">
        <v>1840</v>
      </c>
      <c r="B854" s="270" t="s">
        <v>1841</v>
      </c>
      <c r="C854" s="270">
        <v>2450</v>
      </c>
      <c r="D854" s="270">
        <v>1029.75</v>
      </c>
      <c r="E854" s="270">
        <v>14</v>
      </c>
      <c r="F854" s="270">
        <v>1.91</v>
      </c>
      <c r="G854" s="270" t="s">
        <v>220</v>
      </c>
    </row>
    <row r="855" spans="1:7">
      <c r="A855" s="270" t="s">
        <v>1842</v>
      </c>
      <c r="B855" s="270" t="s">
        <v>1843</v>
      </c>
      <c r="C855" s="270">
        <v>2460</v>
      </c>
      <c r="D855" s="270">
        <v>921</v>
      </c>
      <c r="E855" s="270">
        <v>9</v>
      </c>
      <c r="F855" s="270">
        <v>2.925238095238095</v>
      </c>
      <c r="G855" s="270" t="s">
        <v>223</v>
      </c>
    </row>
    <row r="856" spans="1:7">
      <c r="A856" s="270" t="s">
        <v>1844</v>
      </c>
      <c r="B856" s="270" t="s">
        <v>1845</v>
      </c>
      <c r="C856" s="270">
        <v>2429</v>
      </c>
      <c r="D856" s="270">
        <v>952.83872727272717</v>
      </c>
      <c r="E856" s="270">
        <v>11</v>
      </c>
      <c r="F856" s="270">
        <v>2.1800000000000002</v>
      </c>
      <c r="G856" s="270" t="s">
        <v>220</v>
      </c>
    </row>
    <row r="857" spans="1:7">
      <c r="A857" s="270" t="s">
        <v>1846</v>
      </c>
      <c r="B857" s="270" t="s">
        <v>1847</v>
      </c>
      <c r="C857" s="270">
        <v>2323</v>
      </c>
      <c r="D857" s="270">
        <v>1049.3510000000001</v>
      </c>
      <c r="E857" s="270">
        <v>14</v>
      </c>
      <c r="F857" s="270">
        <v>0.25</v>
      </c>
      <c r="G857" s="270" t="s">
        <v>220</v>
      </c>
    </row>
    <row r="858" spans="1:7">
      <c r="A858" s="270" t="s">
        <v>1848</v>
      </c>
      <c r="B858" s="270" t="s">
        <v>1849</v>
      </c>
      <c r="C858" s="270">
        <v>2337</v>
      </c>
      <c r="D858" s="270">
        <v>1028.8708799999999</v>
      </c>
      <c r="E858" s="270">
        <v>14</v>
      </c>
      <c r="F858" s="270">
        <v>2.95</v>
      </c>
      <c r="G858" s="270" t="s">
        <v>223</v>
      </c>
    </row>
    <row r="859" spans="1:7">
      <c r="A859" s="270" t="s">
        <v>1850</v>
      </c>
      <c r="B859" s="270" t="s">
        <v>1851</v>
      </c>
      <c r="C859" s="270">
        <v>2550</v>
      </c>
      <c r="D859" s="270">
        <v>1028.7</v>
      </c>
      <c r="E859" s="270">
        <v>14</v>
      </c>
      <c r="F859" s="270">
        <v>3.44</v>
      </c>
      <c r="G859" s="270" t="s">
        <v>223</v>
      </c>
    </row>
    <row r="860" spans="1:7">
      <c r="A860" s="270" t="s">
        <v>1852</v>
      </c>
      <c r="B860" s="270" t="s">
        <v>1853</v>
      </c>
      <c r="C860" s="270">
        <v>2850</v>
      </c>
      <c r="D860" s="270">
        <v>1047.5329999999999</v>
      </c>
      <c r="E860" s="270">
        <v>14</v>
      </c>
      <c r="F860" s="270">
        <v>3.1293617021276594</v>
      </c>
      <c r="G860" s="270" t="s">
        <v>223</v>
      </c>
    </row>
    <row r="861" spans="1:7">
      <c r="A861" s="270" t="s">
        <v>1854</v>
      </c>
      <c r="B861" s="270" t="s">
        <v>1855</v>
      </c>
      <c r="C861" s="270">
        <v>2536</v>
      </c>
      <c r="D861" s="270">
        <v>1014</v>
      </c>
      <c r="E861" s="270">
        <v>13</v>
      </c>
      <c r="F861" s="270">
        <v>1.9704347826086959</v>
      </c>
      <c r="G861" s="270" t="s">
        <v>220</v>
      </c>
    </row>
    <row r="862" spans="1:7">
      <c r="A862" s="270" t="s">
        <v>1856</v>
      </c>
      <c r="B862" s="270" t="s">
        <v>1857</v>
      </c>
      <c r="C862" s="270">
        <v>2628</v>
      </c>
      <c r="D862" s="270">
        <v>1035</v>
      </c>
      <c r="E862" s="270">
        <v>14</v>
      </c>
      <c r="F862" s="270">
        <v>2.64</v>
      </c>
      <c r="G862" s="270" t="s">
        <v>223</v>
      </c>
    </row>
    <row r="863" spans="1:7">
      <c r="A863" s="270" t="s">
        <v>1858</v>
      </c>
      <c r="B863" s="270" t="s">
        <v>1857</v>
      </c>
      <c r="C863" s="270">
        <v>2630</v>
      </c>
      <c r="D863" s="270">
        <v>1035</v>
      </c>
      <c r="E863" s="270">
        <v>14</v>
      </c>
      <c r="F863" s="270">
        <v>2.64</v>
      </c>
      <c r="G863" s="270" t="s">
        <v>223</v>
      </c>
    </row>
    <row r="864" spans="1:7">
      <c r="A864" s="270" t="s">
        <v>1859</v>
      </c>
      <c r="B864" s="270" t="s">
        <v>1860</v>
      </c>
      <c r="C864" s="270">
        <v>2472</v>
      </c>
      <c r="D864" s="270">
        <v>1001.875</v>
      </c>
      <c r="E864" s="270">
        <v>13</v>
      </c>
      <c r="F864" s="270">
        <v>1.4966666666666668</v>
      </c>
      <c r="G864" s="270" t="s">
        <v>220</v>
      </c>
    </row>
    <row r="865" spans="1:7">
      <c r="A865" s="270" t="s">
        <v>1861</v>
      </c>
      <c r="B865" s="270" t="s">
        <v>1862</v>
      </c>
      <c r="C865" s="270">
        <v>2250</v>
      </c>
      <c r="D865" s="270">
        <v>1027.8810000000001</v>
      </c>
      <c r="E865" s="270">
        <v>14</v>
      </c>
      <c r="F865" s="270">
        <v>1.8</v>
      </c>
      <c r="G865" s="270" t="s">
        <v>220</v>
      </c>
    </row>
    <row r="866" spans="1:7">
      <c r="A866" s="270" t="s">
        <v>1863</v>
      </c>
      <c r="B866" s="270" t="s">
        <v>1862</v>
      </c>
      <c r="C866" s="270">
        <v>2325</v>
      </c>
      <c r="D866" s="270">
        <v>1027.8810000000001</v>
      </c>
      <c r="E866" s="270">
        <v>14</v>
      </c>
      <c r="F866" s="270">
        <v>1.8</v>
      </c>
      <c r="G866" s="270" t="s">
        <v>220</v>
      </c>
    </row>
    <row r="867" spans="1:7">
      <c r="A867" s="270" t="s">
        <v>1864</v>
      </c>
      <c r="B867" s="270" t="s">
        <v>1865</v>
      </c>
      <c r="C867" s="270">
        <v>2449</v>
      </c>
      <c r="D867" s="270">
        <v>879.54200000000003</v>
      </c>
      <c r="E867" s="270">
        <v>8</v>
      </c>
      <c r="F867" s="270">
        <v>3.5499999999999994</v>
      </c>
      <c r="G867" s="270" t="s">
        <v>223</v>
      </c>
    </row>
    <row r="868" spans="1:7">
      <c r="A868" s="270" t="s">
        <v>1866</v>
      </c>
      <c r="B868" s="270" t="s">
        <v>1867</v>
      </c>
      <c r="C868" s="270">
        <v>2622</v>
      </c>
      <c r="D868" s="270">
        <v>784.14300000000003</v>
      </c>
      <c r="E868" s="270">
        <v>4</v>
      </c>
      <c r="F868" s="270">
        <v>2.2444444444444436</v>
      </c>
      <c r="G868" s="270" t="s">
        <v>220</v>
      </c>
    </row>
    <row r="869" spans="1:7">
      <c r="A869" s="270" t="s">
        <v>1868</v>
      </c>
      <c r="B869" s="270" t="s">
        <v>1869</v>
      </c>
      <c r="C869" s="270">
        <v>2825</v>
      </c>
      <c r="D869" s="270">
        <v>1030</v>
      </c>
      <c r="E869" s="270">
        <v>14</v>
      </c>
      <c r="F869" s="270">
        <v>8.1233333333333331</v>
      </c>
      <c r="G869" s="270" t="s">
        <v>226</v>
      </c>
    </row>
    <row r="870" spans="1:7">
      <c r="A870" s="270" t="s">
        <v>1870</v>
      </c>
      <c r="B870" s="270" t="s">
        <v>1871</v>
      </c>
      <c r="C870" s="270">
        <v>2825</v>
      </c>
      <c r="D870" s="270">
        <v>1018.0574615384614</v>
      </c>
      <c r="E870" s="270">
        <v>13</v>
      </c>
      <c r="F870" s="270">
        <v>7.27</v>
      </c>
      <c r="G870" s="270" t="s">
        <v>226</v>
      </c>
    </row>
    <row r="871" spans="1:7">
      <c r="A871" s="270" t="s">
        <v>1872</v>
      </c>
      <c r="B871" s="270" t="s">
        <v>1873</v>
      </c>
      <c r="C871" s="270">
        <v>2821</v>
      </c>
      <c r="D871" s="270">
        <v>988.23900000000003</v>
      </c>
      <c r="E871" s="270">
        <v>12</v>
      </c>
      <c r="F871" s="270">
        <v>3.85</v>
      </c>
      <c r="G871" s="270" t="s">
        <v>223</v>
      </c>
    </row>
    <row r="872" spans="1:7">
      <c r="A872" s="270" t="s">
        <v>1874</v>
      </c>
      <c r="B872" s="270" t="s">
        <v>1875</v>
      </c>
      <c r="C872" s="270">
        <v>2849</v>
      </c>
      <c r="D872" s="270">
        <v>989</v>
      </c>
      <c r="E872" s="270">
        <v>12</v>
      </c>
      <c r="F872" s="270">
        <v>3.5684999999999993</v>
      </c>
      <c r="G872" s="270" t="s">
        <v>223</v>
      </c>
    </row>
    <row r="873" spans="1:7">
      <c r="A873" s="270" t="s">
        <v>1876</v>
      </c>
      <c r="B873" s="270" t="s">
        <v>1877</v>
      </c>
      <c r="C873" s="270">
        <v>2533</v>
      </c>
      <c r="D873" s="270">
        <v>1102</v>
      </c>
      <c r="E873" s="270">
        <v>17</v>
      </c>
      <c r="F873" s="270">
        <v>1.36</v>
      </c>
      <c r="G873" s="270" t="s">
        <v>220</v>
      </c>
    </row>
    <row r="874" spans="1:7">
      <c r="A874" s="270" t="s">
        <v>1878</v>
      </c>
      <c r="B874" s="270" t="s">
        <v>1877</v>
      </c>
      <c r="C874" s="270">
        <v>2535</v>
      </c>
      <c r="D874" s="270">
        <v>1102</v>
      </c>
      <c r="E874" s="270">
        <v>17</v>
      </c>
      <c r="F874" s="270">
        <v>1.36</v>
      </c>
      <c r="G874" s="270" t="s">
        <v>220</v>
      </c>
    </row>
    <row r="875" spans="1:7">
      <c r="A875" s="270" t="s">
        <v>1879</v>
      </c>
      <c r="B875" s="270" t="s">
        <v>1880</v>
      </c>
      <c r="C875" s="270">
        <v>2669</v>
      </c>
      <c r="D875" s="270">
        <v>1026.8134000000002</v>
      </c>
      <c r="E875" s="270">
        <v>14</v>
      </c>
      <c r="F875" s="270">
        <v>4.76</v>
      </c>
      <c r="G875" s="270" t="s">
        <v>223</v>
      </c>
    </row>
    <row r="876" spans="1:7">
      <c r="A876" s="270" t="s">
        <v>1881</v>
      </c>
      <c r="B876" s="270" t="s">
        <v>1882</v>
      </c>
      <c r="C876" s="270">
        <v>2720</v>
      </c>
      <c r="D876" s="270">
        <v>1024.1379999999999</v>
      </c>
      <c r="E876" s="270">
        <v>13</v>
      </c>
      <c r="F876" s="270">
        <v>2.334117647058823</v>
      </c>
      <c r="G876" s="270" t="s">
        <v>220</v>
      </c>
    </row>
    <row r="877" spans="1:7">
      <c r="A877" s="270" t="s">
        <v>1883</v>
      </c>
      <c r="B877" s="270" t="s">
        <v>1884</v>
      </c>
      <c r="C877" s="270">
        <v>2850</v>
      </c>
      <c r="D877" s="270">
        <v>1081</v>
      </c>
      <c r="E877" s="270">
        <v>16</v>
      </c>
      <c r="F877" s="270">
        <v>3.1293617021276594</v>
      </c>
      <c r="G877" s="270" t="s">
        <v>223</v>
      </c>
    </row>
    <row r="878" spans="1:7">
      <c r="A878" s="270" t="s">
        <v>1885</v>
      </c>
      <c r="B878" s="270" t="s">
        <v>1886</v>
      </c>
      <c r="C878" s="270">
        <v>2262</v>
      </c>
      <c r="D878" s="270">
        <v>980.28399999999999</v>
      </c>
      <c r="E878" s="270">
        <v>12</v>
      </c>
      <c r="F878" s="270">
        <v>0</v>
      </c>
      <c r="G878" s="270" t="s">
        <v>217</v>
      </c>
    </row>
    <row r="879" spans="1:7">
      <c r="A879" s="270" t="s">
        <v>1887</v>
      </c>
      <c r="B879" s="270" t="s">
        <v>1888</v>
      </c>
      <c r="C879" s="270">
        <v>2259</v>
      </c>
      <c r="D879" s="270">
        <v>914.928</v>
      </c>
      <c r="E879" s="270">
        <v>9</v>
      </c>
      <c r="F879" s="270">
        <v>0</v>
      </c>
      <c r="G879" s="270" t="s">
        <v>217</v>
      </c>
    </row>
    <row r="880" spans="1:7">
      <c r="A880" s="270" t="s">
        <v>1889</v>
      </c>
      <c r="B880" s="270" t="s">
        <v>1888</v>
      </c>
      <c r="C880" s="270">
        <v>2262</v>
      </c>
      <c r="D880" s="270">
        <v>914.928</v>
      </c>
      <c r="E880" s="270">
        <v>9</v>
      </c>
      <c r="F880" s="270">
        <v>0</v>
      </c>
      <c r="G880" s="270" t="s">
        <v>217</v>
      </c>
    </row>
    <row r="881" spans="1:7">
      <c r="A881" s="270" t="s">
        <v>1890</v>
      </c>
      <c r="B881" s="270" t="s">
        <v>1891</v>
      </c>
      <c r="C881" s="270">
        <v>2577</v>
      </c>
      <c r="D881" s="270">
        <v>1052</v>
      </c>
      <c r="E881" s="270">
        <v>15</v>
      </c>
      <c r="F881" s="270">
        <v>0.76774193548387115</v>
      </c>
      <c r="G881" s="270" t="s">
        <v>220</v>
      </c>
    </row>
    <row r="882" spans="1:7">
      <c r="A882" s="270" t="s">
        <v>1892</v>
      </c>
      <c r="B882" s="270" t="s">
        <v>1893</v>
      </c>
      <c r="C882" s="270">
        <v>2577</v>
      </c>
      <c r="D882" s="270">
        <v>1055.3047096774196</v>
      </c>
      <c r="E882" s="270">
        <v>15</v>
      </c>
      <c r="F882" s="270">
        <v>0.95</v>
      </c>
      <c r="G882" s="270" t="s">
        <v>220</v>
      </c>
    </row>
    <row r="883" spans="1:7">
      <c r="A883" s="270" t="s">
        <v>1894</v>
      </c>
      <c r="B883" s="270" t="s">
        <v>1895</v>
      </c>
      <c r="C883" s="270">
        <v>2259</v>
      </c>
      <c r="D883" s="270">
        <v>934.35799999999995</v>
      </c>
      <c r="E883" s="270">
        <v>10</v>
      </c>
      <c r="F883" s="270">
        <v>0</v>
      </c>
      <c r="G883" s="270" t="s">
        <v>217</v>
      </c>
    </row>
    <row r="884" spans="1:7">
      <c r="A884" s="270" t="s">
        <v>1896</v>
      </c>
      <c r="B884" s="270" t="s">
        <v>1895</v>
      </c>
      <c r="C884" s="270">
        <v>2262</v>
      </c>
      <c r="D884" s="270">
        <v>934.35799999999995</v>
      </c>
      <c r="E884" s="270">
        <v>10</v>
      </c>
      <c r="F884" s="270">
        <v>0</v>
      </c>
      <c r="G884" s="270" t="s">
        <v>217</v>
      </c>
    </row>
    <row r="885" spans="1:7">
      <c r="A885" s="270" t="s">
        <v>1897</v>
      </c>
      <c r="B885" s="270" t="s">
        <v>1898</v>
      </c>
      <c r="C885" s="270">
        <v>2821</v>
      </c>
      <c r="D885" s="270">
        <v>988.23900000000003</v>
      </c>
      <c r="E885" s="270">
        <v>12</v>
      </c>
      <c r="F885" s="270">
        <v>3.72</v>
      </c>
      <c r="G885" s="270" t="s">
        <v>223</v>
      </c>
    </row>
    <row r="886" spans="1:7">
      <c r="A886" s="270" t="s">
        <v>1899</v>
      </c>
      <c r="B886" s="270" t="s">
        <v>1900</v>
      </c>
      <c r="C886" s="270">
        <v>2357</v>
      </c>
      <c r="D886" s="270">
        <v>1004.727</v>
      </c>
      <c r="E886" s="270">
        <v>13</v>
      </c>
      <c r="F886" s="270">
        <v>5.66</v>
      </c>
      <c r="G886" s="270" t="s">
        <v>223</v>
      </c>
    </row>
    <row r="887" spans="1:7">
      <c r="A887" s="270" t="s">
        <v>1901</v>
      </c>
      <c r="B887" s="270" t="s">
        <v>1900</v>
      </c>
      <c r="C887" s="270">
        <v>2396</v>
      </c>
      <c r="D887" s="270">
        <v>1004.727</v>
      </c>
      <c r="E887" s="270">
        <v>13</v>
      </c>
      <c r="F887" s="270">
        <v>5.66</v>
      </c>
      <c r="G887" s="270" t="s">
        <v>223</v>
      </c>
    </row>
    <row r="888" spans="1:7">
      <c r="A888" s="270" t="s">
        <v>1902</v>
      </c>
      <c r="B888" s="270" t="s">
        <v>1903</v>
      </c>
      <c r="C888" s="270">
        <v>2386</v>
      </c>
      <c r="D888" s="270">
        <v>1027.8532</v>
      </c>
      <c r="E888" s="270">
        <v>14</v>
      </c>
      <c r="F888" s="270">
        <v>8.33</v>
      </c>
      <c r="G888" s="270" t="s">
        <v>226</v>
      </c>
    </row>
    <row r="889" spans="1:7">
      <c r="A889" s="270" t="s">
        <v>1904</v>
      </c>
      <c r="B889" s="270" t="s">
        <v>1905</v>
      </c>
      <c r="C889" s="270">
        <v>2629</v>
      </c>
      <c r="D889" s="270">
        <v>1040.453666666667</v>
      </c>
      <c r="E889" s="270">
        <v>14</v>
      </c>
      <c r="F889" s="270">
        <v>3.03</v>
      </c>
      <c r="G889" s="270" t="s">
        <v>223</v>
      </c>
    </row>
    <row r="890" spans="1:7">
      <c r="A890" s="270" t="s">
        <v>1906</v>
      </c>
      <c r="B890" s="270" t="s">
        <v>1907</v>
      </c>
      <c r="C890" s="270">
        <v>2632</v>
      </c>
      <c r="D890" s="270">
        <v>1010</v>
      </c>
      <c r="E890" s="270">
        <v>13</v>
      </c>
      <c r="F890" s="270">
        <v>3.75</v>
      </c>
      <c r="G890" s="270" t="s">
        <v>223</v>
      </c>
    </row>
    <row r="891" spans="1:7">
      <c r="A891" s="270" t="s">
        <v>1908</v>
      </c>
      <c r="B891" s="270" t="s">
        <v>1909</v>
      </c>
      <c r="C891" s="270">
        <v>2360</v>
      </c>
      <c r="D891" s="270">
        <v>1022</v>
      </c>
      <c r="E891" s="270">
        <v>13</v>
      </c>
      <c r="F891" s="270">
        <v>4.2</v>
      </c>
      <c r="G891" s="270" t="s">
        <v>223</v>
      </c>
    </row>
    <row r="892" spans="1:7">
      <c r="A892" s="270" t="s">
        <v>1910</v>
      </c>
      <c r="B892" s="270" t="s">
        <v>1911</v>
      </c>
      <c r="C892" s="270">
        <v>2423</v>
      </c>
      <c r="D892" s="270">
        <v>955.10612499999991</v>
      </c>
      <c r="E892" s="270">
        <v>11</v>
      </c>
      <c r="F892" s="270">
        <v>1.76</v>
      </c>
      <c r="G892" s="270" t="s">
        <v>220</v>
      </c>
    </row>
    <row r="893" spans="1:7">
      <c r="A893" s="270" t="s">
        <v>1912</v>
      </c>
      <c r="B893" s="270" t="s">
        <v>1913</v>
      </c>
      <c r="C893" s="270">
        <v>2423</v>
      </c>
      <c r="D893" s="270">
        <v>919.48400000000004</v>
      </c>
      <c r="E893" s="270">
        <v>9</v>
      </c>
      <c r="F893" s="270">
        <v>1.57</v>
      </c>
      <c r="G893" s="270" t="s">
        <v>220</v>
      </c>
    </row>
    <row r="894" spans="1:7">
      <c r="A894" s="270" t="s">
        <v>1914</v>
      </c>
      <c r="B894" s="270" t="s">
        <v>1915</v>
      </c>
      <c r="C894" s="270">
        <v>2622</v>
      </c>
      <c r="D894" s="270">
        <v>0</v>
      </c>
      <c r="E894" s="270">
        <v>1</v>
      </c>
      <c r="F894" s="270">
        <v>2.2444444444444436</v>
      </c>
      <c r="G894" s="270" t="s">
        <v>220</v>
      </c>
    </row>
    <row r="895" spans="1:7">
      <c r="A895" s="270" t="s">
        <v>1916</v>
      </c>
      <c r="B895" s="270" t="s">
        <v>1917</v>
      </c>
      <c r="C895" s="270">
        <v>2429</v>
      </c>
      <c r="D895" s="270">
        <v>921.154</v>
      </c>
      <c r="E895" s="270">
        <v>9</v>
      </c>
      <c r="F895" s="270">
        <v>1.9822222222222221</v>
      </c>
      <c r="G895" s="270" t="s">
        <v>220</v>
      </c>
    </row>
    <row r="896" spans="1:7">
      <c r="A896" s="270" t="s">
        <v>1918</v>
      </c>
      <c r="B896" s="270" t="s">
        <v>1919</v>
      </c>
      <c r="C896" s="270">
        <v>2330</v>
      </c>
      <c r="D896" s="270">
        <v>983.02099999999996</v>
      </c>
      <c r="E896" s="270">
        <v>12</v>
      </c>
      <c r="F896" s="270">
        <v>1.42</v>
      </c>
      <c r="G896" s="270" t="s">
        <v>220</v>
      </c>
    </row>
    <row r="897" spans="1:7">
      <c r="A897" s="270" t="s">
        <v>1920</v>
      </c>
      <c r="B897" s="270" t="s">
        <v>1921</v>
      </c>
      <c r="C897" s="270">
        <v>2642</v>
      </c>
      <c r="D897" s="270">
        <v>989.55262962962956</v>
      </c>
      <c r="E897" s="270">
        <v>12</v>
      </c>
      <c r="F897" s="270">
        <v>2.92</v>
      </c>
      <c r="G897" s="270" t="s">
        <v>223</v>
      </c>
    </row>
    <row r="898" spans="1:7">
      <c r="A898" s="270" t="s">
        <v>1922</v>
      </c>
      <c r="B898" s="270" t="s">
        <v>1923</v>
      </c>
      <c r="C898" s="270">
        <v>2869</v>
      </c>
      <c r="D898" s="270">
        <v>983.54050000000007</v>
      </c>
      <c r="E898" s="270">
        <v>12</v>
      </c>
      <c r="F898" s="270">
        <v>4.42</v>
      </c>
      <c r="G898" s="270" t="s">
        <v>223</v>
      </c>
    </row>
    <row r="899" spans="1:7">
      <c r="A899" s="270" t="s">
        <v>1924</v>
      </c>
      <c r="B899" s="270" t="s">
        <v>1925</v>
      </c>
      <c r="C899" s="270">
        <v>2650</v>
      </c>
      <c r="D899" s="270">
        <v>1050</v>
      </c>
      <c r="E899" s="270">
        <v>14</v>
      </c>
      <c r="F899" s="270">
        <v>1.7827419354838718</v>
      </c>
      <c r="G899" s="270" t="s">
        <v>220</v>
      </c>
    </row>
    <row r="900" spans="1:7">
      <c r="A900" s="270" t="s">
        <v>1926</v>
      </c>
      <c r="B900" s="270" t="s">
        <v>1927</v>
      </c>
      <c r="C900" s="270">
        <v>2508</v>
      </c>
      <c r="D900" s="270">
        <v>1043.191111111111</v>
      </c>
      <c r="E900" s="270">
        <v>14</v>
      </c>
      <c r="F900" s="270">
        <v>0.17</v>
      </c>
      <c r="G900" s="270" t="s">
        <v>217</v>
      </c>
    </row>
    <row r="901" spans="1:7">
      <c r="A901" s="270" t="s">
        <v>1928</v>
      </c>
      <c r="B901" s="270" t="s">
        <v>1929</v>
      </c>
      <c r="C901" s="270">
        <v>2832</v>
      </c>
      <c r="D901" s="270">
        <v>927.02049999999997</v>
      </c>
      <c r="E901" s="270">
        <v>10</v>
      </c>
      <c r="F901" s="270">
        <v>8.4700000000000006</v>
      </c>
      <c r="G901" s="270" t="s">
        <v>226</v>
      </c>
    </row>
    <row r="902" spans="1:7">
      <c r="A902" s="270" t="s">
        <v>1930</v>
      </c>
      <c r="B902" s="270" t="s">
        <v>1931</v>
      </c>
      <c r="C902" s="270">
        <v>2594</v>
      </c>
      <c r="D902" s="270">
        <v>1004</v>
      </c>
      <c r="E902" s="270">
        <v>13</v>
      </c>
      <c r="F902" s="270">
        <v>2.8886666666666665</v>
      </c>
      <c r="G902" s="270" t="s">
        <v>223</v>
      </c>
    </row>
    <row r="903" spans="1:7">
      <c r="A903" s="270" t="s">
        <v>1932</v>
      </c>
      <c r="B903" s="270" t="s">
        <v>1933</v>
      </c>
      <c r="C903" s="270">
        <v>2835</v>
      </c>
      <c r="D903" s="270">
        <v>1026.182</v>
      </c>
      <c r="E903" s="270">
        <v>14</v>
      </c>
      <c r="F903" s="270">
        <v>10.91</v>
      </c>
      <c r="G903" s="270" t="s">
        <v>229</v>
      </c>
    </row>
    <row r="904" spans="1:7">
      <c r="A904" s="270" t="s">
        <v>1934</v>
      </c>
      <c r="B904" s="270" t="s">
        <v>1935</v>
      </c>
      <c r="C904" s="270">
        <v>2784</v>
      </c>
      <c r="D904" s="270">
        <v>1007.438</v>
      </c>
      <c r="E904" s="270">
        <v>13</v>
      </c>
      <c r="F904" s="270">
        <v>0.09</v>
      </c>
      <c r="G904" s="270" t="s">
        <v>217</v>
      </c>
    </row>
    <row r="905" spans="1:7">
      <c r="A905" s="270" t="s">
        <v>1936</v>
      </c>
      <c r="B905" s="270" t="s">
        <v>1937</v>
      </c>
      <c r="C905" s="270">
        <v>2824</v>
      </c>
      <c r="D905" s="270">
        <v>1089</v>
      </c>
      <c r="E905" s="270">
        <v>16</v>
      </c>
      <c r="F905" s="270">
        <v>6.24</v>
      </c>
      <c r="G905" s="270" t="s">
        <v>226</v>
      </c>
    </row>
    <row r="906" spans="1:7">
      <c r="A906" s="270" t="s">
        <v>1938</v>
      </c>
      <c r="B906" s="270" t="s">
        <v>1939</v>
      </c>
      <c r="C906" s="270">
        <v>2579</v>
      </c>
      <c r="D906" s="270">
        <v>1007.2405714285716</v>
      </c>
      <c r="E906" s="270">
        <v>13</v>
      </c>
      <c r="F906" s="270">
        <v>2.82</v>
      </c>
      <c r="G906" s="270" t="s">
        <v>223</v>
      </c>
    </row>
    <row r="907" spans="1:7">
      <c r="A907" s="270" t="s">
        <v>1940</v>
      </c>
      <c r="B907" s="270" t="s">
        <v>1941</v>
      </c>
      <c r="C907" s="270">
        <v>2400</v>
      </c>
      <c r="D907" s="270">
        <v>1063.8820000000001</v>
      </c>
      <c r="E907" s="270">
        <v>15</v>
      </c>
      <c r="F907" s="270">
        <v>6.0549999999999997</v>
      </c>
      <c r="G907" s="270" t="s">
        <v>226</v>
      </c>
    </row>
    <row r="908" spans="1:7">
      <c r="A908" s="270" t="s">
        <v>1942</v>
      </c>
      <c r="B908" s="270" t="s">
        <v>1943</v>
      </c>
      <c r="C908" s="270">
        <v>2710</v>
      </c>
      <c r="D908" s="270">
        <v>1041.875</v>
      </c>
      <c r="E908" s="270">
        <v>14</v>
      </c>
      <c r="F908" s="270">
        <v>3.458181818181818</v>
      </c>
      <c r="G908" s="270" t="s">
        <v>223</v>
      </c>
    </row>
    <row r="909" spans="1:7">
      <c r="A909" s="270" t="s">
        <v>1944</v>
      </c>
      <c r="B909" s="270" t="s">
        <v>1945</v>
      </c>
      <c r="C909" s="270">
        <v>2390</v>
      </c>
      <c r="D909" s="270">
        <v>1066.625</v>
      </c>
      <c r="E909" s="270">
        <v>15</v>
      </c>
      <c r="F909" s="270">
        <v>4.4316666666666675</v>
      </c>
      <c r="G909" s="270" t="s">
        <v>223</v>
      </c>
    </row>
    <row r="910" spans="1:7">
      <c r="A910" s="270" t="s">
        <v>1946</v>
      </c>
      <c r="B910" s="270" t="s">
        <v>1947</v>
      </c>
      <c r="C910" s="270">
        <v>2469</v>
      </c>
      <c r="D910" s="270">
        <v>788</v>
      </c>
      <c r="E910" s="270">
        <v>4</v>
      </c>
      <c r="F910" s="270">
        <v>3.1256666666666666</v>
      </c>
      <c r="G910" s="270" t="s">
        <v>223</v>
      </c>
    </row>
    <row r="911" spans="1:7">
      <c r="A911" s="270" t="s">
        <v>1948</v>
      </c>
      <c r="B911" s="270" t="s">
        <v>1949</v>
      </c>
      <c r="C911" s="270">
        <v>2628</v>
      </c>
      <c r="D911" s="270">
        <v>1048.0273124999999</v>
      </c>
      <c r="E911" s="270">
        <v>14</v>
      </c>
      <c r="F911" s="270">
        <v>2.73</v>
      </c>
      <c r="G911" s="270" t="s">
        <v>223</v>
      </c>
    </row>
    <row r="912" spans="1:7">
      <c r="A912" s="270" t="s">
        <v>1950</v>
      </c>
      <c r="B912" s="270" t="s">
        <v>1951</v>
      </c>
      <c r="C912" s="270">
        <v>2650</v>
      </c>
      <c r="D912" s="270">
        <v>1041.5604909090912</v>
      </c>
      <c r="E912" s="270">
        <v>14</v>
      </c>
      <c r="F912" s="270">
        <v>2.82</v>
      </c>
      <c r="G912" s="270" t="s">
        <v>223</v>
      </c>
    </row>
    <row r="913" spans="1:7">
      <c r="A913" s="270" t="s">
        <v>1952</v>
      </c>
      <c r="B913" s="270" t="s">
        <v>1953</v>
      </c>
      <c r="C913" s="270">
        <v>2516</v>
      </c>
      <c r="D913" s="270">
        <v>1031.3209999999999</v>
      </c>
      <c r="E913" s="270">
        <v>14</v>
      </c>
      <c r="F913" s="270">
        <v>0.08</v>
      </c>
      <c r="G913" s="270" t="s">
        <v>217</v>
      </c>
    </row>
    <row r="914" spans="1:7">
      <c r="A914" s="270" t="s">
        <v>1954</v>
      </c>
      <c r="B914" s="270" t="s">
        <v>1955</v>
      </c>
      <c r="C914" s="270">
        <v>2422</v>
      </c>
      <c r="D914" s="270">
        <v>973</v>
      </c>
      <c r="E914" s="270">
        <v>11</v>
      </c>
      <c r="F914" s="270">
        <v>2.7056666666666671</v>
      </c>
      <c r="G914" s="270" t="s">
        <v>223</v>
      </c>
    </row>
    <row r="915" spans="1:7">
      <c r="A915" s="270" t="s">
        <v>1956</v>
      </c>
      <c r="B915" s="270" t="s">
        <v>1957</v>
      </c>
      <c r="C915" s="270">
        <v>2575</v>
      </c>
      <c r="D915" s="270">
        <v>1039.732</v>
      </c>
      <c r="E915" s="270">
        <v>14</v>
      </c>
      <c r="F915" s="270">
        <v>1.118125</v>
      </c>
      <c r="G915" s="270" t="s">
        <v>220</v>
      </c>
    </row>
    <row r="916" spans="1:7">
      <c r="A916" s="270" t="s">
        <v>1958</v>
      </c>
      <c r="B916" s="270" t="s">
        <v>1959</v>
      </c>
      <c r="C916" s="270">
        <v>2423</v>
      </c>
      <c r="D916" s="270">
        <v>955.10612499999991</v>
      </c>
      <c r="E916" s="270">
        <v>11</v>
      </c>
      <c r="F916" s="270">
        <v>2.33</v>
      </c>
      <c r="G916" s="270" t="s">
        <v>220</v>
      </c>
    </row>
    <row r="917" spans="1:7">
      <c r="A917" s="270" t="s">
        <v>1960</v>
      </c>
      <c r="B917" s="270" t="s">
        <v>1961</v>
      </c>
      <c r="C917" s="270">
        <v>2424</v>
      </c>
      <c r="D917" s="270">
        <v>917.62140000000022</v>
      </c>
      <c r="E917" s="270">
        <v>9</v>
      </c>
      <c r="F917" s="270">
        <v>3.24</v>
      </c>
      <c r="G917" s="270" t="s">
        <v>223</v>
      </c>
    </row>
    <row r="918" spans="1:7">
      <c r="A918" s="270" t="s">
        <v>1962</v>
      </c>
      <c r="B918" s="270" t="s">
        <v>1963</v>
      </c>
      <c r="C918" s="270">
        <v>2756</v>
      </c>
      <c r="D918" s="270">
        <v>1019.2425333333335</v>
      </c>
      <c r="E918" s="270">
        <v>13</v>
      </c>
      <c r="F918" s="270">
        <v>1.0900000000000001</v>
      </c>
      <c r="G918" s="270" t="s">
        <v>220</v>
      </c>
    </row>
    <row r="919" spans="1:7">
      <c r="A919" s="270" t="s">
        <v>1964</v>
      </c>
      <c r="B919" s="270" t="s">
        <v>1965</v>
      </c>
      <c r="C919" s="270">
        <v>2622</v>
      </c>
      <c r="D919" s="270">
        <v>757.2596603773585</v>
      </c>
      <c r="E919" s="270">
        <v>3</v>
      </c>
      <c r="F919" s="270">
        <v>2.13</v>
      </c>
      <c r="G919" s="270" t="s">
        <v>220</v>
      </c>
    </row>
    <row r="920" spans="1:7">
      <c r="A920" s="270" t="s">
        <v>1966</v>
      </c>
      <c r="B920" s="270" t="s">
        <v>1967</v>
      </c>
      <c r="C920" s="270">
        <v>2387</v>
      </c>
      <c r="D920" s="270">
        <v>1079</v>
      </c>
      <c r="E920" s="270">
        <v>16</v>
      </c>
      <c r="F920" s="270">
        <v>8.19</v>
      </c>
      <c r="G920" s="270" t="s">
        <v>226</v>
      </c>
    </row>
    <row r="921" spans="1:7">
      <c r="A921" s="270" t="s">
        <v>1968</v>
      </c>
      <c r="B921" s="270" t="s">
        <v>1967</v>
      </c>
      <c r="C921" s="270">
        <v>2388</v>
      </c>
      <c r="D921" s="270">
        <v>1079</v>
      </c>
      <c r="E921" s="270">
        <v>16</v>
      </c>
      <c r="F921" s="270">
        <v>8.19</v>
      </c>
      <c r="G921" s="270" t="s">
        <v>226</v>
      </c>
    </row>
    <row r="922" spans="1:7">
      <c r="A922" s="270" t="s">
        <v>1969</v>
      </c>
      <c r="B922" s="270" t="s">
        <v>1970</v>
      </c>
      <c r="C922" s="270">
        <v>2794</v>
      </c>
      <c r="D922" s="270">
        <v>996.35</v>
      </c>
      <c r="E922" s="270">
        <v>12</v>
      </c>
      <c r="F922" s="270">
        <v>2.9</v>
      </c>
      <c r="G922" s="270" t="s">
        <v>223</v>
      </c>
    </row>
    <row r="923" spans="1:7">
      <c r="A923" s="270" t="s">
        <v>1971</v>
      </c>
      <c r="B923" s="270" t="s">
        <v>1970</v>
      </c>
      <c r="C923" s="270">
        <v>2809</v>
      </c>
      <c r="D923" s="270">
        <v>996.35</v>
      </c>
      <c r="E923" s="270">
        <v>12</v>
      </c>
      <c r="F923" s="270">
        <v>2.9</v>
      </c>
      <c r="G923" s="270" t="s">
        <v>223</v>
      </c>
    </row>
    <row r="924" spans="1:7">
      <c r="A924" s="270" t="s">
        <v>1972</v>
      </c>
      <c r="B924" s="270" t="s">
        <v>1973</v>
      </c>
      <c r="C924" s="270">
        <v>2626</v>
      </c>
      <c r="D924" s="270">
        <v>1048</v>
      </c>
      <c r="E924" s="270">
        <v>14</v>
      </c>
      <c r="F924" s="270">
        <v>2.0300000000000002</v>
      </c>
      <c r="G924" s="270" t="s">
        <v>220</v>
      </c>
    </row>
    <row r="925" spans="1:7">
      <c r="A925" s="270" t="s">
        <v>1974</v>
      </c>
      <c r="B925" s="270" t="s">
        <v>1975</v>
      </c>
      <c r="C925" s="270">
        <v>2870</v>
      </c>
      <c r="D925" s="270">
        <v>1020.167</v>
      </c>
      <c r="E925" s="270">
        <v>13</v>
      </c>
      <c r="F925" s="270">
        <v>3.16</v>
      </c>
      <c r="G925" s="270" t="s">
        <v>223</v>
      </c>
    </row>
    <row r="926" spans="1:7">
      <c r="A926" s="270" t="s">
        <v>1976</v>
      </c>
      <c r="B926" s="270" t="s">
        <v>1977</v>
      </c>
      <c r="C926" s="270">
        <v>2324</v>
      </c>
      <c r="D926" s="270">
        <v>958</v>
      </c>
      <c r="E926" s="270">
        <v>11</v>
      </c>
      <c r="F926" s="270">
        <v>1.62</v>
      </c>
      <c r="G926" s="270" t="s">
        <v>220</v>
      </c>
    </row>
    <row r="927" spans="1:7">
      <c r="A927" s="270" t="s">
        <v>1978</v>
      </c>
      <c r="B927" s="270" t="s">
        <v>1979</v>
      </c>
      <c r="C927" s="270">
        <v>2871</v>
      </c>
      <c r="D927" s="270">
        <v>1030.5060714285714</v>
      </c>
      <c r="E927" s="270">
        <v>14</v>
      </c>
      <c r="F927" s="270">
        <v>4.1399999999999997</v>
      </c>
      <c r="G927" s="270" t="s">
        <v>223</v>
      </c>
    </row>
    <row r="928" spans="1:7">
      <c r="A928" s="270" t="s">
        <v>1980</v>
      </c>
      <c r="B928" s="270" t="s">
        <v>1981</v>
      </c>
      <c r="C928" s="270">
        <v>2454</v>
      </c>
      <c r="D928" s="270">
        <v>820</v>
      </c>
      <c r="E928" s="270">
        <v>5</v>
      </c>
      <c r="F928" s="270">
        <v>2.8261538461538467</v>
      </c>
      <c r="G928" s="270" t="s">
        <v>223</v>
      </c>
    </row>
    <row r="929" spans="1:7">
      <c r="A929" s="270" t="s">
        <v>1982</v>
      </c>
      <c r="B929" s="270" t="s">
        <v>1983</v>
      </c>
      <c r="C929" s="270">
        <v>2578</v>
      </c>
      <c r="D929" s="270">
        <v>1017.681</v>
      </c>
      <c r="E929" s="270">
        <v>13</v>
      </c>
      <c r="F929" s="270">
        <v>0.79</v>
      </c>
      <c r="G929" s="270" t="s">
        <v>220</v>
      </c>
    </row>
    <row r="930" spans="1:7">
      <c r="A930" s="270" t="s">
        <v>1984</v>
      </c>
      <c r="B930" s="270" t="s">
        <v>1985</v>
      </c>
      <c r="C930" s="270">
        <v>2727</v>
      </c>
      <c r="D930" s="270">
        <v>1004.4505</v>
      </c>
      <c r="E930" s="270">
        <v>13</v>
      </c>
      <c r="F930" s="270">
        <v>3.23</v>
      </c>
      <c r="G930" s="270" t="s">
        <v>223</v>
      </c>
    </row>
    <row r="931" spans="1:7">
      <c r="A931" s="270" t="s">
        <v>1986</v>
      </c>
      <c r="B931" s="270" t="s">
        <v>1987</v>
      </c>
      <c r="C931" s="270">
        <v>2359</v>
      </c>
      <c r="D931" s="270">
        <v>934.11900000000003</v>
      </c>
      <c r="E931" s="270">
        <v>10</v>
      </c>
      <c r="F931" s="270">
        <v>4.58</v>
      </c>
      <c r="G931" s="270" t="s">
        <v>223</v>
      </c>
    </row>
    <row r="932" spans="1:7">
      <c r="A932" s="270" t="s">
        <v>1988</v>
      </c>
      <c r="B932" s="270" t="s">
        <v>1989</v>
      </c>
      <c r="C932" s="270">
        <v>2230</v>
      </c>
      <c r="D932" s="270">
        <v>1050.671</v>
      </c>
      <c r="E932" s="270">
        <v>14</v>
      </c>
      <c r="F932" s="270">
        <v>0.55000000000000004</v>
      </c>
      <c r="G932" s="270" t="s">
        <v>220</v>
      </c>
    </row>
    <row r="933" spans="1:7">
      <c r="A933" s="270" t="s">
        <v>1990</v>
      </c>
      <c r="B933" s="270" t="s">
        <v>1991</v>
      </c>
      <c r="C933" s="270">
        <v>2343</v>
      </c>
      <c r="D933" s="270">
        <v>944</v>
      </c>
      <c r="E933" s="270">
        <v>10</v>
      </c>
      <c r="F933" s="270">
        <v>5.21</v>
      </c>
      <c r="G933" s="270" t="s">
        <v>223</v>
      </c>
    </row>
    <row r="934" spans="1:7">
      <c r="A934" s="270" t="s">
        <v>1992</v>
      </c>
      <c r="B934" s="270" t="s">
        <v>1991</v>
      </c>
      <c r="C934" s="270">
        <v>2381</v>
      </c>
      <c r="D934" s="270">
        <v>944</v>
      </c>
      <c r="E934" s="270">
        <v>10</v>
      </c>
      <c r="F934" s="270">
        <v>5.21</v>
      </c>
      <c r="G934" s="270" t="s">
        <v>223</v>
      </c>
    </row>
    <row r="935" spans="1:7">
      <c r="A935" s="270" t="s">
        <v>1993</v>
      </c>
      <c r="B935" s="270" t="s">
        <v>1994</v>
      </c>
      <c r="C935" s="270">
        <v>2823</v>
      </c>
      <c r="D935" s="270">
        <v>1042.5999999999999</v>
      </c>
      <c r="E935" s="270">
        <v>14</v>
      </c>
      <c r="F935" s="270">
        <v>5.1275000000000004</v>
      </c>
      <c r="G935" s="270" t="s">
        <v>223</v>
      </c>
    </row>
    <row r="936" spans="1:7">
      <c r="A936" s="270" t="s">
        <v>1995</v>
      </c>
      <c r="B936" s="270" t="s">
        <v>1996</v>
      </c>
      <c r="C936" s="270">
        <v>2535</v>
      </c>
      <c r="D936" s="270">
        <v>1079</v>
      </c>
      <c r="E936" s="270">
        <v>16</v>
      </c>
      <c r="F936" s="270">
        <v>0.62</v>
      </c>
      <c r="G936" s="270" t="s">
        <v>220</v>
      </c>
    </row>
    <row r="937" spans="1:7">
      <c r="A937" s="270" t="s">
        <v>1997</v>
      </c>
      <c r="B937" s="270" t="s">
        <v>1998</v>
      </c>
      <c r="C937" s="270">
        <v>2474</v>
      </c>
      <c r="D937" s="270">
        <v>926.52013043478246</v>
      </c>
      <c r="E937" s="270">
        <v>10</v>
      </c>
      <c r="F937" s="270">
        <v>2.52</v>
      </c>
      <c r="G937" s="270" t="s">
        <v>223</v>
      </c>
    </row>
    <row r="938" spans="1:7">
      <c r="A938" s="270" t="s">
        <v>1999</v>
      </c>
      <c r="B938" s="270" t="s">
        <v>2000</v>
      </c>
      <c r="C938" s="270">
        <v>2422</v>
      </c>
      <c r="D938" s="270">
        <v>942.37800000000004</v>
      </c>
      <c r="E938" s="270">
        <v>10</v>
      </c>
      <c r="F938" s="270">
        <v>2.27</v>
      </c>
      <c r="G938" s="270" t="s">
        <v>220</v>
      </c>
    </row>
    <row r="939" spans="1:7">
      <c r="A939" s="270" t="s">
        <v>2001</v>
      </c>
      <c r="B939" s="270" t="s">
        <v>2002</v>
      </c>
      <c r="C939" s="270">
        <v>3083</v>
      </c>
      <c r="D939" s="270" t="s">
        <v>356</v>
      </c>
      <c r="E939" s="270" t="s">
        <v>2003</v>
      </c>
      <c r="F939" s="270" t="s">
        <v>356</v>
      </c>
      <c r="G939" s="270" t="s">
        <v>356</v>
      </c>
    </row>
    <row r="940" spans="1:7">
      <c r="A940" s="270" t="s">
        <v>2004</v>
      </c>
      <c r="B940" s="270" t="s">
        <v>2005</v>
      </c>
      <c r="C940" s="270">
        <v>2700</v>
      </c>
      <c r="D940" s="270">
        <v>1024.8820000000001</v>
      </c>
      <c r="E940" s="270">
        <v>13</v>
      </c>
      <c r="F940" s="270">
        <v>2.9390000000000001</v>
      </c>
      <c r="G940" s="270" t="s">
        <v>223</v>
      </c>
    </row>
    <row r="941" spans="1:7">
      <c r="A941" s="270" t="s">
        <v>2006</v>
      </c>
      <c r="B941" s="270" t="s">
        <v>2007</v>
      </c>
      <c r="C941" s="270">
        <v>2550</v>
      </c>
      <c r="D941" s="270">
        <v>994.28728301886815</v>
      </c>
      <c r="E941" s="270">
        <v>12</v>
      </c>
      <c r="F941" s="270">
        <v>3.63</v>
      </c>
      <c r="G941" s="270" t="s">
        <v>223</v>
      </c>
    </row>
    <row r="942" spans="1:7">
      <c r="A942" s="270" t="s">
        <v>2008</v>
      </c>
      <c r="B942" s="270" t="s">
        <v>2009</v>
      </c>
      <c r="C942" s="270">
        <v>2852</v>
      </c>
      <c r="D942" s="270">
        <v>920.24099999999999</v>
      </c>
      <c r="E942" s="270">
        <v>9</v>
      </c>
      <c r="F942" s="270">
        <v>3.0484615384615386</v>
      </c>
      <c r="G942" s="270" t="s">
        <v>223</v>
      </c>
    </row>
    <row r="943" spans="1:7">
      <c r="A943" s="270" t="s">
        <v>2010</v>
      </c>
      <c r="B943" s="270" t="s">
        <v>2011</v>
      </c>
      <c r="C943" s="270">
        <v>2480</v>
      </c>
      <c r="D943" s="270">
        <v>979</v>
      </c>
      <c r="E943" s="270">
        <v>12</v>
      </c>
      <c r="F943" s="270">
        <v>1.0053448275862069</v>
      </c>
      <c r="G943" s="270" t="s">
        <v>220</v>
      </c>
    </row>
    <row r="944" spans="1:7">
      <c r="A944" s="270" t="s">
        <v>2012</v>
      </c>
      <c r="B944" s="270" t="s">
        <v>2013</v>
      </c>
      <c r="C944" s="270">
        <v>2486</v>
      </c>
      <c r="D944" s="270">
        <v>1045.471</v>
      </c>
      <c r="E944" s="270">
        <v>14</v>
      </c>
      <c r="F944" s="270">
        <v>9.9999999999999992E-2</v>
      </c>
      <c r="G944" s="270" t="s">
        <v>217</v>
      </c>
    </row>
    <row r="945" spans="1:7">
      <c r="A945" s="270" t="s">
        <v>2014</v>
      </c>
      <c r="B945" s="270" t="s">
        <v>2015</v>
      </c>
      <c r="C945" s="270">
        <v>2630</v>
      </c>
      <c r="D945" s="270">
        <v>1053.0329999999999</v>
      </c>
      <c r="E945" s="270">
        <v>15</v>
      </c>
      <c r="F945" s="270">
        <v>3.86</v>
      </c>
      <c r="G945" s="270" t="s">
        <v>223</v>
      </c>
    </row>
    <row r="946" spans="1:7">
      <c r="A946" s="270" t="s">
        <v>2016</v>
      </c>
      <c r="B946" s="270" t="s">
        <v>2015</v>
      </c>
      <c r="C946" s="270">
        <v>2632</v>
      </c>
      <c r="D946" s="270">
        <v>1053.0329999999999</v>
      </c>
      <c r="E946" s="270">
        <v>15</v>
      </c>
      <c r="F946" s="270">
        <v>3.86</v>
      </c>
      <c r="G946" s="270" t="s">
        <v>223</v>
      </c>
    </row>
    <row r="947" spans="1:7">
      <c r="A947" s="270" t="s">
        <v>2017</v>
      </c>
      <c r="B947" s="270" t="s">
        <v>2018</v>
      </c>
      <c r="C947" s="270">
        <v>2767</v>
      </c>
      <c r="D947" s="270">
        <v>1013</v>
      </c>
      <c r="E947" s="270">
        <v>13</v>
      </c>
      <c r="F947" s="270">
        <v>0</v>
      </c>
      <c r="G947" s="270" t="s">
        <v>217</v>
      </c>
    </row>
    <row r="948" spans="1:7">
      <c r="A948" s="270" t="s">
        <v>2019</v>
      </c>
      <c r="B948" s="270" t="s">
        <v>2020</v>
      </c>
      <c r="C948" s="270">
        <v>2469</v>
      </c>
      <c r="D948" s="270">
        <v>964.84</v>
      </c>
      <c r="E948" s="270">
        <v>11</v>
      </c>
      <c r="F948" s="270">
        <v>3.1256666666666666</v>
      </c>
      <c r="G948" s="270" t="s">
        <v>223</v>
      </c>
    </row>
    <row r="949" spans="1:7">
      <c r="A949" s="270" t="s">
        <v>2021</v>
      </c>
      <c r="B949" s="270" t="s">
        <v>2022</v>
      </c>
      <c r="C949" s="270">
        <v>2621</v>
      </c>
      <c r="D949" s="270">
        <v>1104.2080000000001</v>
      </c>
      <c r="E949" s="270">
        <v>17</v>
      </c>
      <c r="F949" s="270">
        <v>0.56999999999999995</v>
      </c>
      <c r="G949" s="270" t="s">
        <v>220</v>
      </c>
    </row>
    <row r="950" spans="1:7">
      <c r="A950" s="270" t="s">
        <v>2023</v>
      </c>
      <c r="B950" s="270" t="s">
        <v>2024</v>
      </c>
      <c r="C950" s="270">
        <v>2580</v>
      </c>
      <c r="D950" s="270">
        <v>1006</v>
      </c>
      <c r="E950" s="270">
        <v>13</v>
      </c>
      <c r="F950" s="270">
        <v>1.63</v>
      </c>
      <c r="G950" s="270" t="s">
        <v>220</v>
      </c>
    </row>
    <row r="951" spans="1:7">
      <c r="A951" s="270" t="s">
        <v>2025</v>
      </c>
      <c r="B951" s="270" t="s">
        <v>2026</v>
      </c>
      <c r="C951" s="270">
        <v>2640</v>
      </c>
      <c r="D951" s="270">
        <v>1017.7140000000001</v>
      </c>
      <c r="E951" s="270">
        <v>13</v>
      </c>
      <c r="F951" s="270">
        <v>1.32</v>
      </c>
      <c r="G951" s="270" t="s">
        <v>220</v>
      </c>
    </row>
    <row r="952" spans="1:7">
      <c r="A952" s="270" t="s">
        <v>2027</v>
      </c>
      <c r="B952" s="270" t="s">
        <v>2028</v>
      </c>
      <c r="C952" s="270">
        <v>2423</v>
      </c>
      <c r="D952" s="270">
        <v>925</v>
      </c>
      <c r="E952" s="270">
        <v>9</v>
      </c>
      <c r="F952" s="270">
        <v>1.44</v>
      </c>
      <c r="G952" s="270" t="s">
        <v>220</v>
      </c>
    </row>
    <row r="953" spans="1:7">
      <c r="A953" s="270" t="s">
        <v>2029</v>
      </c>
      <c r="B953" s="270" t="s">
        <v>2030</v>
      </c>
      <c r="C953" s="270">
        <v>2388</v>
      </c>
      <c r="D953" s="270">
        <v>995.6950833333334</v>
      </c>
      <c r="E953" s="270">
        <v>12</v>
      </c>
      <c r="F953" s="270">
        <v>7.1</v>
      </c>
      <c r="G953" s="270" t="s">
        <v>226</v>
      </c>
    </row>
    <row r="954" spans="1:7">
      <c r="A954" s="270" t="s">
        <v>2031</v>
      </c>
      <c r="B954" s="270" t="s">
        <v>2032</v>
      </c>
      <c r="C954" s="270">
        <v>2580</v>
      </c>
      <c r="D954" s="270">
        <v>1032.1203829787237</v>
      </c>
      <c r="E954" s="270">
        <v>14</v>
      </c>
      <c r="F954" s="270">
        <v>2.76</v>
      </c>
      <c r="G954" s="270" t="s">
        <v>223</v>
      </c>
    </row>
    <row r="955" spans="1:7">
      <c r="A955" s="270" t="s">
        <v>2033</v>
      </c>
      <c r="B955" s="270" t="s">
        <v>2034</v>
      </c>
      <c r="C955" s="270">
        <v>2731</v>
      </c>
      <c r="D955" s="270">
        <v>1044</v>
      </c>
      <c r="E955" s="270">
        <v>14</v>
      </c>
      <c r="F955" s="270">
        <v>3.63</v>
      </c>
      <c r="G955" s="270" t="s">
        <v>223</v>
      </c>
    </row>
    <row r="956" spans="1:7">
      <c r="A956" s="270" t="s">
        <v>2035</v>
      </c>
      <c r="B956" s="270" t="s">
        <v>2036</v>
      </c>
      <c r="C956" s="270">
        <v>2337</v>
      </c>
      <c r="D956" s="270">
        <v>1009.176</v>
      </c>
      <c r="E956" s="270">
        <v>13</v>
      </c>
      <c r="F956" s="270">
        <v>3.33</v>
      </c>
      <c r="G956" s="270" t="s">
        <v>223</v>
      </c>
    </row>
    <row r="957" spans="1:7">
      <c r="A957" s="270" t="s">
        <v>2037</v>
      </c>
      <c r="B957" s="270" t="s">
        <v>2038</v>
      </c>
      <c r="C957" s="270">
        <v>2423</v>
      </c>
      <c r="D957" s="270">
        <v>974.28599999999994</v>
      </c>
      <c r="E957" s="270">
        <v>11</v>
      </c>
      <c r="F957" s="270">
        <v>2.14</v>
      </c>
      <c r="G957" s="270" t="s">
        <v>220</v>
      </c>
    </row>
    <row r="958" spans="1:7">
      <c r="A958" s="270" t="s">
        <v>2039</v>
      </c>
      <c r="B958" s="270" t="s">
        <v>2038</v>
      </c>
      <c r="C958" s="270">
        <v>2429</v>
      </c>
      <c r="D958" s="270">
        <v>974.28599999999994</v>
      </c>
      <c r="E958" s="270">
        <v>11</v>
      </c>
      <c r="F958" s="270">
        <v>2.14</v>
      </c>
      <c r="G958" s="270" t="s">
        <v>220</v>
      </c>
    </row>
    <row r="959" spans="1:7">
      <c r="A959" s="270" t="s">
        <v>2040</v>
      </c>
      <c r="B959" s="270" t="s">
        <v>2041</v>
      </c>
      <c r="C959" s="270">
        <v>2630</v>
      </c>
      <c r="D959" s="270">
        <v>1033</v>
      </c>
      <c r="E959" s="270">
        <v>14</v>
      </c>
      <c r="F959" s="270">
        <v>2.1578947368421058</v>
      </c>
      <c r="G959" s="270" t="s">
        <v>220</v>
      </c>
    </row>
    <row r="960" spans="1:7">
      <c r="A960" s="270" t="s">
        <v>2042</v>
      </c>
      <c r="B960" s="270" t="s">
        <v>2043</v>
      </c>
      <c r="C960" s="270">
        <v>2646</v>
      </c>
      <c r="D960" s="270">
        <v>1017.8945000000001</v>
      </c>
      <c r="E960" s="270">
        <v>13</v>
      </c>
      <c r="F960" s="270">
        <v>1.86</v>
      </c>
      <c r="G960" s="270" t="s">
        <v>220</v>
      </c>
    </row>
    <row r="961" spans="1:7">
      <c r="A961" s="270" t="s">
        <v>2044</v>
      </c>
      <c r="B961" s="270" t="s">
        <v>2045</v>
      </c>
      <c r="C961" s="270">
        <v>2669</v>
      </c>
      <c r="D961" s="270">
        <v>1026.8134000000002</v>
      </c>
      <c r="E961" s="270">
        <v>14</v>
      </c>
      <c r="F961" s="270">
        <v>5.1100000000000003</v>
      </c>
      <c r="G961" s="270" t="s">
        <v>223</v>
      </c>
    </row>
    <row r="962" spans="1:7">
      <c r="A962" s="270" t="s">
        <v>2046</v>
      </c>
      <c r="B962" s="270" t="s">
        <v>2047</v>
      </c>
      <c r="C962" s="270">
        <v>2671</v>
      </c>
      <c r="D962" s="270">
        <v>1035.7329999999999</v>
      </c>
      <c r="E962" s="270">
        <v>14</v>
      </c>
      <c r="F962" s="270">
        <v>5.76</v>
      </c>
      <c r="G962" s="270" t="s">
        <v>223</v>
      </c>
    </row>
    <row r="963" spans="1:7">
      <c r="A963" s="270" t="s">
        <v>2048</v>
      </c>
      <c r="B963" s="270" t="s">
        <v>2047</v>
      </c>
      <c r="C963" s="270">
        <v>2877</v>
      </c>
      <c r="D963" s="270">
        <v>1035.7329999999999</v>
      </c>
      <c r="E963" s="270">
        <v>14</v>
      </c>
      <c r="F963" s="270">
        <v>5.76</v>
      </c>
      <c r="G963" s="270" t="s">
        <v>223</v>
      </c>
    </row>
    <row r="964" spans="1:7">
      <c r="A964" s="270" t="s">
        <v>2049</v>
      </c>
      <c r="B964" s="270" t="s">
        <v>2050</v>
      </c>
      <c r="C964" s="270">
        <v>2423</v>
      </c>
      <c r="D964" s="270">
        <v>955.10612499999991</v>
      </c>
      <c r="E964" s="270">
        <v>11</v>
      </c>
      <c r="F964" s="270">
        <v>1.77</v>
      </c>
      <c r="G964" s="270" t="s">
        <v>220</v>
      </c>
    </row>
    <row r="965" spans="1:7">
      <c r="A965" s="270" t="s">
        <v>2051</v>
      </c>
      <c r="B965" s="270" t="s">
        <v>2052</v>
      </c>
      <c r="C965" s="270">
        <v>2864</v>
      </c>
      <c r="D965" s="270">
        <v>1051.8708000000001</v>
      </c>
      <c r="E965" s="270">
        <v>15</v>
      </c>
      <c r="F965" s="270">
        <v>2.99</v>
      </c>
      <c r="G965" s="270" t="s">
        <v>223</v>
      </c>
    </row>
    <row r="966" spans="1:7">
      <c r="A966" s="270" t="s">
        <v>2053</v>
      </c>
      <c r="B966" s="270" t="s">
        <v>2054</v>
      </c>
      <c r="C966" s="270">
        <v>2328</v>
      </c>
      <c r="D966" s="270">
        <v>1047</v>
      </c>
      <c r="E966" s="270">
        <v>14</v>
      </c>
      <c r="F966" s="270">
        <v>2.06</v>
      </c>
      <c r="G966" s="270" t="s">
        <v>220</v>
      </c>
    </row>
    <row r="967" spans="1:7">
      <c r="A967" s="270" t="s">
        <v>2055</v>
      </c>
      <c r="B967" s="270" t="s">
        <v>2056</v>
      </c>
      <c r="C967" s="270">
        <v>2669</v>
      </c>
      <c r="D967" s="270">
        <v>1026.8134000000002</v>
      </c>
      <c r="E967" s="270">
        <v>14</v>
      </c>
      <c r="F967" s="270">
        <v>6.27</v>
      </c>
      <c r="G967" s="270" t="s">
        <v>226</v>
      </c>
    </row>
    <row r="968" spans="1:7">
      <c r="A968" s="270" t="s">
        <v>2057</v>
      </c>
      <c r="B968" s="270" t="s">
        <v>2058</v>
      </c>
      <c r="C968" s="270">
        <v>2880</v>
      </c>
      <c r="D968" s="270">
        <v>1012.1573000000001</v>
      </c>
      <c r="E968" s="270">
        <v>13</v>
      </c>
      <c r="F968" s="270">
        <v>4.8099999999999996</v>
      </c>
      <c r="G968" s="270" t="s">
        <v>223</v>
      </c>
    </row>
    <row r="969" spans="1:7">
      <c r="A969" s="270" t="s">
        <v>2059</v>
      </c>
      <c r="B969" s="270" t="s">
        <v>2060</v>
      </c>
      <c r="C969" s="270">
        <v>2440</v>
      </c>
      <c r="D969" s="270">
        <v>715.83299999999997</v>
      </c>
      <c r="E969" s="270">
        <v>2</v>
      </c>
      <c r="F969" s="270">
        <v>2.31</v>
      </c>
      <c r="G969" s="270" t="s">
        <v>220</v>
      </c>
    </row>
    <row r="970" spans="1:7">
      <c r="A970" s="270" t="s">
        <v>2061</v>
      </c>
      <c r="B970" s="270" t="s">
        <v>2062</v>
      </c>
      <c r="C970" s="270">
        <v>2575</v>
      </c>
      <c r="D970" s="270">
        <v>1034.5504999999998</v>
      </c>
      <c r="E970" s="270">
        <v>14</v>
      </c>
      <c r="F970" s="270">
        <v>1.72</v>
      </c>
      <c r="G970" s="270" t="s">
        <v>220</v>
      </c>
    </row>
    <row r="971" spans="1:7">
      <c r="A971" s="270" t="s">
        <v>2063</v>
      </c>
      <c r="B971" s="270" t="s">
        <v>2064</v>
      </c>
      <c r="C971" s="270">
        <v>2791</v>
      </c>
      <c r="D971" s="270">
        <v>1028</v>
      </c>
      <c r="E971" s="270">
        <v>14</v>
      </c>
      <c r="F971" s="270">
        <v>2.4300000000000002</v>
      </c>
      <c r="G971" s="270" t="s">
        <v>223</v>
      </c>
    </row>
    <row r="972" spans="1:7">
      <c r="A972" s="270" t="s">
        <v>2065</v>
      </c>
      <c r="B972" s="270" t="s">
        <v>2064</v>
      </c>
      <c r="C972" s="270">
        <v>2792</v>
      </c>
      <c r="D972" s="270">
        <v>1028</v>
      </c>
      <c r="E972" s="270">
        <v>14</v>
      </c>
      <c r="F972" s="270">
        <v>2.4300000000000002</v>
      </c>
      <c r="G972" s="270" t="s">
        <v>223</v>
      </c>
    </row>
    <row r="973" spans="1:7">
      <c r="A973" s="270" t="s">
        <v>2066</v>
      </c>
      <c r="B973" s="270" t="s">
        <v>2067</v>
      </c>
      <c r="C973" s="270">
        <v>2739</v>
      </c>
      <c r="D973" s="270">
        <v>989.96699999999998</v>
      </c>
      <c r="E973" s="270">
        <v>12</v>
      </c>
      <c r="F973" s="270">
        <v>2.5499999999999998</v>
      </c>
      <c r="G973" s="270" t="s">
        <v>223</v>
      </c>
    </row>
    <row r="974" spans="1:7">
      <c r="A974" s="270" t="s">
        <v>2068</v>
      </c>
      <c r="B974" s="270" t="s">
        <v>2069</v>
      </c>
      <c r="C974" s="270">
        <v>2722</v>
      </c>
      <c r="D974" s="270">
        <v>1004.556</v>
      </c>
      <c r="E974" s="270">
        <v>13</v>
      </c>
      <c r="F974" s="270">
        <v>2.2938461538461534</v>
      </c>
      <c r="G974" s="270" t="s">
        <v>220</v>
      </c>
    </row>
    <row r="975" spans="1:7">
      <c r="A975" s="270" t="s">
        <v>2070</v>
      </c>
      <c r="B975" s="270" t="s">
        <v>2071</v>
      </c>
      <c r="C975" s="270">
        <v>2620</v>
      </c>
      <c r="D975" s="270">
        <v>1122.29</v>
      </c>
      <c r="E975" s="270">
        <v>17</v>
      </c>
      <c r="F975" s="270">
        <v>0.48000000000000004</v>
      </c>
      <c r="G975" s="270" t="s">
        <v>220</v>
      </c>
    </row>
    <row r="976" spans="1:7">
      <c r="A976" s="270" t="s">
        <v>2072</v>
      </c>
      <c r="B976" s="270" t="s">
        <v>2071</v>
      </c>
      <c r="C976" s="270">
        <v>2653</v>
      </c>
      <c r="D976" s="270">
        <v>991.25</v>
      </c>
      <c r="E976" s="270">
        <v>12</v>
      </c>
      <c r="F976" s="270">
        <v>2.6641666666666661</v>
      </c>
      <c r="G976" s="270" t="s">
        <v>223</v>
      </c>
    </row>
    <row r="977" spans="1:7">
      <c r="A977" s="270" t="s">
        <v>2073</v>
      </c>
      <c r="B977" s="270" t="s">
        <v>2074</v>
      </c>
      <c r="C977" s="270">
        <v>2732</v>
      </c>
      <c r="D977" s="270">
        <v>1036</v>
      </c>
      <c r="E977" s="270">
        <v>14</v>
      </c>
      <c r="F977" s="270">
        <v>4.37</v>
      </c>
      <c r="G977" s="270" t="s">
        <v>223</v>
      </c>
    </row>
    <row r="978" spans="1:7">
      <c r="A978" s="270" t="s">
        <v>2075</v>
      </c>
      <c r="B978" s="270" t="s">
        <v>2076</v>
      </c>
      <c r="C978" s="270">
        <v>2576</v>
      </c>
      <c r="D978" s="270">
        <v>1074.866</v>
      </c>
      <c r="E978" s="270">
        <v>15</v>
      </c>
      <c r="F978" s="270">
        <v>0.32</v>
      </c>
      <c r="G978" s="270" t="s">
        <v>220</v>
      </c>
    </row>
    <row r="979" spans="1:7">
      <c r="A979" s="270" t="s">
        <v>2077</v>
      </c>
      <c r="B979" s="270" t="s">
        <v>2078</v>
      </c>
      <c r="C979" s="270">
        <v>2795</v>
      </c>
      <c r="D979" s="270">
        <v>994</v>
      </c>
      <c r="E979" s="270">
        <v>12</v>
      </c>
      <c r="F979" s="270">
        <v>3.18</v>
      </c>
      <c r="G979" s="270" t="s">
        <v>223</v>
      </c>
    </row>
    <row r="980" spans="1:7">
      <c r="A980" s="270" t="s">
        <v>2079</v>
      </c>
      <c r="B980" s="270" t="s">
        <v>2080</v>
      </c>
      <c r="C980" s="270">
        <v>2550</v>
      </c>
      <c r="D980" s="270">
        <v>899</v>
      </c>
      <c r="E980" s="270">
        <v>8</v>
      </c>
      <c r="F980" s="270">
        <v>4.16</v>
      </c>
      <c r="G980" s="270" t="s">
        <v>223</v>
      </c>
    </row>
    <row r="981" spans="1:7">
      <c r="A981" s="270" t="s">
        <v>2081</v>
      </c>
      <c r="B981" s="270" t="s">
        <v>2082</v>
      </c>
      <c r="C981" s="270">
        <v>2650</v>
      </c>
      <c r="D981" s="270">
        <v>1080</v>
      </c>
      <c r="E981" s="270">
        <v>16</v>
      </c>
      <c r="F981" s="270">
        <v>2.23</v>
      </c>
      <c r="G981" s="270" t="s">
        <v>220</v>
      </c>
    </row>
    <row r="982" spans="1:7">
      <c r="A982" s="270" t="s">
        <v>2083</v>
      </c>
      <c r="B982" s="270" t="s">
        <v>2084</v>
      </c>
      <c r="C982" s="270">
        <v>2230</v>
      </c>
      <c r="D982" s="270">
        <v>1108.643</v>
      </c>
      <c r="E982" s="270">
        <v>17</v>
      </c>
      <c r="F982" s="270">
        <v>0.3125</v>
      </c>
      <c r="G982" s="270" t="s">
        <v>220</v>
      </c>
    </row>
    <row r="983" spans="1:7">
      <c r="A983" s="270" t="s">
        <v>2085</v>
      </c>
      <c r="B983" s="270" t="s">
        <v>2086</v>
      </c>
      <c r="C983" s="270">
        <v>2594</v>
      </c>
      <c r="D983" s="270">
        <v>1038.8330000000001</v>
      </c>
      <c r="E983" s="270">
        <v>14</v>
      </c>
      <c r="F983" s="270">
        <v>2.21</v>
      </c>
      <c r="G983" s="270" t="s">
        <v>220</v>
      </c>
    </row>
    <row r="984" spans="1:7">
      <c r="A984" s="270" t="s">
        <v>2087</v>
      </c>
      <c r="B984" s="270" t="s">
        <v>2088</v>
      </c>
      <c r="C984" s="270">
        <v>2447</v>
      </c>
      <c r="D984" s="270">
        <v>880</v>
      </c>
      <c r="E984" s="270">
        <v>8</v>
      </c>
      <c r="F984" s="270">
        <v>4.01</v>
      </c>
      <c r="G984" s="270" t="s">
        <v>223</v>
      </c>
    </row>
    <row r="985" spans="1:7">
      <c r="A985" s="270" t="s">
        <v>2089</v>
      </c>
      <c r="B985" s="270" t="s">
        <v>2090</v>
      </c>
      <c r="C985" s="270">
        <v>2577</v>
      </c>
      <c r="D985" s="270">
        <v>1071.2</v>
      </c>
      <c r="E985" s="270">
        <v>15</v>
      </c>
      <c r="F985" s="270">
        <v>0.69</v>
      </c>
      <c r="G985" s="270" t="s">
        <v>220</v>
      </c>
    </row>
    <row r="986" spans="1:7">
      <c r="A986" s="270" t="s">
        <v>2091</v>
      </c>
      <c r="B986" s="270" t="s">
        <v>2092</v>
      </c>
      <c r="C986" s="270">
        <v>2429</v>
      </c>
      <c r="D986" s="270">
        <v>1015</v>
      </c>
      <c r="E986" s="270">
        <v>13</v>
      </c>
      <c r="F986" s="270">
        <v>1.71</v>
      </c>
      <c r="G986" s="270" t="s">
        <v>220</v>
      </c>
    </row>
    <row r="987" spans="1:7">
      <c r="A987" s="270" t="s">
        <v>2093</v>
      </c>
      <c r="B987" s="270" t="s">
        <v>2094</v>
      </c>
      <c r="C987" s="270">
        <v>2386</v>
      </c>
      <c r="D987" s="270">
        <v>1021.4349999999999</v>
      </c>
      <c r="E987" s="270">
        <v>13</v>
      </c>
      <c r="F987" s="270">
        <v>7.26</v>
      </c>
      <c r="G987" s="270" t="s">
        <v>226</v>
      </c>
    </row>
    <row r="988" spans="1:7">
      <c r="A988" s="270" t="s">
        <v>2095</v>
      </c>
      <c r="B988" s="270" t="s">
        <v>2096</v>
      </c>
      <c r="C988" s="270">
        <v>2540</v>
      </c>
      <c r="D988" s="270">
        <v>1040</v>
      </c>
      <c r="E988" s="270">
        <v>14</v>
      </c>
      <c r="F988" s="270">
        <v>1.26</v>
      </c>
      <c r="G988" s="270" t="s">
        <v>220</v>
      </c>
    </row>
    <row r="989" spans="1:7">
      <c r="A989" s="270" t="s">
        <v>2097</v>
      </c>
      <c r="B989" s="270" t="s">
        <v>2098</v>
      </c>
      <c r="C989" s="270">
        <v>2539</v>
      </c>
      <c r="D989" s="270">
        <v>963.85299999999995</v>
      </c>
      <c r="E989" s="270">
        <v>11</v>
      </c>
      <c r="F989" s="270">
        <v>1.4</v>
      </c>
      <c r="G989" s="270" t="s">
        <v>220</v>
      </c>
    </row>
    <row r="990" spans="1:7">
      <c r="A990" s="270" t="s">
        <v>2099</v>
      </c>
      <c r="B990" s="270" t="s">
        <v>2100</v>
      </c>
      <c r="C990" s="270">
        <v>2483</v>
      </c>
      <c r="D990" s="270">
        <v>978.2</v>
      </c>
      <c r="E990" s="270">
        <v>12</v>
      </c>
      <c r="F990" s="270">
        <v>0.61</v>
      </c>
      <c r="G990" s="270" t="s">
        <v>220</v>
      </c>
    </row>
    <row r="991" spans="1:7">
      <c r="A991" s="270" t="s">
        <v>2101</v>
      </c>
      <c r="B991" s="270" t="s">
        <v>2102</v>
      </c>
      <c r="C991" s="270">
        <v>2582</v>
      </c>
      <c r="D991" s="270">
        <v>1004.5</v>
      </c>
      <c r="E991" s="270">
        <v>13</v>
      </c>
      <c r="F991" s="270">
        <v>2.81</v>
      </c>
      <c r="G991" s="270" t="s">
        <v>223</v>
      </c>
    </row>
    <row r="992" spans="1:7">
      <c r="A992" s="270" t="s">
        <v>2103</v>
      </c>
      <c r="B992" s="270" t="s">
        <v>2104</v>
      </c>
      <c r="C992" s="270">
        <v>2821</v>
      </c>
      <c r="D992" s="270">
        <v>1025.2629999999999</v>
      </c>
      <c r="E992" s="270">
        <v>13</v>
      </c>
      <c r="F992" s="270">
        <v>3.6</v>
      </c>
      <c r="G992" s="270" t="s">
        <v>223</v>
      </c>
    </row>
    <row r="993" spans="1:7">
      <c r="A993" s="270" t="s">
        <v>2105</v>
      </c>
      <c r="B993" s="270" t="s">
        <v>2106</v>
      </c>
      <c r="C993" s="270">
        <v>2642</v>
      </c>
      <c r="D993" s="270">
        <v>1052</v>
      </c>
      <c r="E993" s="270">
        <v>15</v>
      </c>
      <c r="F993" s="270">
        <v>1.64</v>
      </c>
      <c r="G993" s="270" t="s">
        <v>220</v>
      </c>
    </row>
    <row r="994" spans="1:7">
      <c r="A994" s="270" t="s">
        <v>2107</v>
      </c>
      <c r="B994" s="270" t="s">
        <v>2108</v>
      </c>
      <c r="C994" s="270">
        <v>2850</v>
      </c>
      <c r="D994" s="270">
        <v>1048.8779999999999</v>
      </c>
      <c r="E994" s="270">
        <v>14</v>
      </c>
      <c r="F994" s="270">
        <v>3.1293617021276594</v>
      </c>
      <c r="G994" s="270" t="s">
        <v>223</v>
      </c>
    </row>
    <row r="995" spans="1:7">
      <c r="A995" s="270" t="s">
        <v>2109</v>
      </c>
      <c r="B995" s="270" t="s">
        <v>2110</v>
      </c>
      <c r="C995" s="270">
        <v>2136</v>
      </c>
      <c r="D995" s="270">
        <v>1033.0709999999999</v>
      </c>
      <c r="E995" s="270">
        <v>14</v>
      </c>
      <c r="F995" s="270" t="s">
        <v>356</v>
      </c>
      <c r="G995" s="270" t="s">
        <v>217</v>
      </c>
    </row>
    <row r="996" spans="1:7">
      <c r="A996" s="270" t="s">
        <v>2111</v>
      </c>
      <c r="B996" s="270" t="s">
        <v>2112</v>
      </c>
      <c r="C996" s="270">
        <v>2134</v>
      </c>
      <c r="D996" s="270">
        <v>983.01499999999999</v>
      </c>
      <c r="E996" s="270">
        <v>12</v>
      </c>
      <c r="F996" s="270">
        <v>0</v>
      </c>
      <c r="G996" s="270" t="s">
        <v>217</v>
      </c>
    </row>
    <row r="997" spans="1:7">
      <c r="A997" s="270" t="s">
        <v>2113</v>
      </c>
      <c r="B997" s="270" t="s">
        <v>2114</v>
      </c>
      <c r="C997" s="270">
        <v>2168</v>
      </c>
      <c r="D997" s="270">
        <v>792.87199999999996</v>
      </c>
      <c r="E997" s="270">
        <v>4</v>
      </c>
      <c r="F997" s="270">
        <v>0</v>
      </c>
      <c r="G997" s="270" t="s">
        <v>217</v>
      </c>
    </row>
    <row r="998" spans="1:7">
      <c r="A998" s="270" t="s">
        <v>2115</v>
      </c>
      <c r="B998" s="270" t="s">
        <v>2116</v>
      </c>
      <c r="C998" s="270">
        <v>2469</v>
      </c>
      <c r="D998" s="270">
        <v>839.16700000000003</v>
      </c>
      <c r="E998" s="270">
        <v>6</v>
      </c>
      <c r="F998" s="270">
        <v>3.1256666666666666</v>
      </c>
      <c r="G998" s="270" t="s">
        <v>223</v>
      </c>
    </row>
    <row r="999" spans="1:7">
      <c r="A999" s="270" t="s">
        <v>2117</v>
      </c>
      <c r="B999" s="270" t="s">
        <v>2118</v>
      </c>
      <c r="C999" s="270">
        <v>2259</v>
      </c>
      <c r="D999" s="270">
        <v>993.25800000000004</v>
      </c>
      <c r="E999" s="270">
        <v>12</v>
      </c>
      <c r="F999" s="270">
        <v>0.24000000000000005</v>
      </c>
      <c r="G999" s="270" t="s">
        <v>220</v>
      </c>
    </row>
    <row r="1000" spans="1:7">
      <c r="A1000" s="270" t="s">
        <v>2119</v>
      </c>
      <c r="B1000" s="270" t="s">
        <v>2120</v>
      </c>
      <c r="C1000" s="270">
        <v>2590</v>
      </c>
      <c r="D1000" s="270">
        <v>997.99599999999987</v>
      </c>
      <c r="E1000" s="270">
        <v>12</v>
      </c>
      <c r="F1000" s="270">
        <v>2.4700000000000002</v>
      </c>
      <c r="G1000" s="270" t="s">
        <v>223</v>
      </c>
    </row>
    <row r="1001" spans="1:7">
      <c r="A1001" s="270" t="s">
        <v>2121</v>
      </c>
      <c r="B1001" s="270" t="s">
        <v>2122</v>
      </c>
      <c r="C1001" s="270">
        <v>2775</v>
      </c>
      <c r="D1001" s="270">
        <v>981.72029999999995</v>
      </c>
      <c r="E1001" s="270">
        <v>12</v>
      </c>
      <c r="F1001" s="270">
        <v>1.73</v>
      </c>
      <c r="G1001" s="270" t="s">
        <v>220</v>
      </c>
    </row>
    <row r="1002" spans="1:7">
      <c r="A1002" s="270" t="s">
        <v>2123</v>
      </c>
      <c r="B1002" s="270" t="s">
        <v>2124</v>
      </c>
      <c r="C1002" s="270">
        <v>2621</v>
      </c>
      <c r="D1002" s="270">
        <v>1081.2331428571429</v>
      </c>
      <c r="E1002" s="270">
        <v>16</v>
      </c>
      <c r="F1002" s="270">
        <v>1.03</v>
      </c>
      <c r="G1002" s="270" t="s">
        <v>220</v>
      </c>
    </row>
    <row r="1003" spans="1:7">
      <c r="A1003" s="270" t="s">
        <v>2125</v>
      </c>
      <c r="B1003" s="270" t="s">
        <v>2126</v>
      </c>
      <c r="C1003" s="270">
        <v>2283</v>
      </c>
      <c r="D1003" s="270">
        <v>1042.3040000000001</v>
      </c>
      <c r="E1003" s="270">
        <v>14</v>
      </c>
      <c r="F1003" s="270">
        <v>0</v>
      </c>
      <c r="G1003" s="270" t="s">
        <v>217</v>
      </c>
    </row>
    <row r="1004" spans="1:7">
      <c r="A1004" s="270" t="s">
        <v>2127</v>
      </c>
      <c r="B1004" s="270" t="s">
        <v>2128</v>
      </c>
      <c r="C1004" s="270">
        <v>2323</v>
      </c>
      <c r="D1004" s="270">
        <v>1066</v>
      </c>
      <c r="E1004" s="270">
        <v>15</v>
      </c>
      <c r="F1004" s="270">
        <v>0.33</v>
      </c>
      <c r="G1004" s="270" t="s">
        <v>220</v>
      </c>
    </row>
    <row r="1005" spans="1:7">
      <c r="A1005" s="270" t="s">
        <v>2129</v>
      </c>
      <c r="B1005" s="270" t="s">
        <v>2130</v>
      </c>
      <c r="C1005" s="270">
        <v>2321</v>
      </c>
      <c r="D1005" s="270">
        <v>1061</v>
      </c>
      <c r="E1005" s="270">
        <v>15</v>
      </c>
      <c r="F1005" s="270">
        <v>0.32277777777777766</v>
      </c>
      <c r="G1005" s="270" t="s">
        <v>220</v>
      </c>
    </row>
    <row r="1006" spans="1:7">
      <c r="A1006" s="270" t="s">
        <v>2131</v>
      </c>
      <c r="B1006" s="270" t="s">
        <v>2132</v>
      </c>
      <c r="C1006" s="270">
        <v>2571</v>
      </c>
      <c r="D1006" s="270">
        <v>1016.568</v>
      </c>
      <c r="E1006" s="270">
        <v>13</v>
      </c>
      <c r="F1006" s="270">
        <v>0.61</v>
      </c>
      <c r="G1006" s="270" t="s">
        <v>220</v>
      </c>
    </row>
    <row r="1007" spans="1:7">
      <c r="A1007" s="270" t="s">
        <v>2133</v>
      </c>
      <c r="B1007" s="270" t="s">
        <v>2134</v>
      </c>
      <c r="C1007" s="270">
        <v>2446</v>
      </c>
      <c r="D1007" s="270">
        <v>977.70399999999995</v>
      </c>
      <c r="E1007" s="270">
        <v>12</v>
      </c>
      <c r="F1007" s="270">
        <v>2.33</v>
      </c>
      <c r="G1007" s="270" t="s">
        <v>220</v>
      </c>
    </row>
    <row r="1008" spans="1:7">
      <c r="A1008" s="270" t="s">
        <v>2135</v>
      </c>
      <c r="B1008" s="270" t="s">
        <v>2136</v>
      </c>
      <c r="C1008" s="270">
        <v>2628</v>
      </c>
      <c r="D1008" s="270">
        <v>1015.797</v>
      </c>
      <c r="E1008" s="270">
        <v>13</v>
      </c>
      <c r="F1008" s="270">
        <v>2.9558333333333331</v>
      </c>
      <c r="G1008" s="270" t="s">
        <v>223</v>
      </c>
    </row>
    <row r="1009" spans="1:7">
      <c r="A1009" s="270" t="s">
        <v>2137</v>
      </c>
      <c r="B1009" s="270" t="s">
        <v>2138</v>
      </c>
      <c r="C1009" s="270">
        <v>2484</v>
      </c>
      <c r="D1009" s="270">
        <v>950.71699999999998</v>
      </c>
      <c r="E1009" s="270">
        <v>10</v>
      </c>
      <c r="F1009" s="270">
        <v>0.36</v>
      </c>
      <c r="G1009" s="270" t="s">
        <v>220</v>
      </c>
    </row>
    <row r="1010" spans="1:7">
      <c r="A1010" s="270" t="s">
        <v>2139</v>
      </c>
      <c r="B1010" s="270" t="s">
        <v>2140</v>
      </c>
      <c r="C1010" s="270">
        <v>2849</v>
      </c>
      <c r="D1010" s="270">
        <v>988.67162068965524</v>
      </c>
      <c r="E1010" s="270">
        <v>12</v>
      </c>
      <c r="F1010" s="270">
        <v>4</v>
      </c>
      <c r="G1010" s="270" t="s">
        <v>223</v>
      </c>
    </row>
    <row r="1011" spans="1:7">
      <c r="A1011" s="270" t="s">
        <v>2141</v>
      </c>
      <c r="B1011" s="270" t="s">
        <v>2142</v>
      </c>
      <c r="C1011" s="270">
        <v>2849</v>
      </c>
      <c r="D1011" s="270">
        <v>992.91899999999998</v>
      </c>
      <c r="E1011" s="270">
        <v>12</v>
      </c>
      <c r="F1011" s="270">
        <v>4.46</v>
      </c>
      <c r="G1011" s="270" t="s">
        <v>223</v>
      </c>
    </row>
    <row r="1012" spans="1:7">
      <c r="A1012" s="270" t="s">
        <v>2143</v>
      </c>
      <c r="B1012" s="270" t="s">
        <v>2144</v>
      </c>
      <c r="C1012" s="270">
        <v>2800</v>
      </c>
      <c r="D1012" s="270">
        <v>1072</v>
      </c>
      <c r="E1012" s="270">
        <v>15</v>
      </c>
      <c r="F1012" s="270">
        <v>1.7994999999999997</v>
      </c>
      <c r="G1012" s="270" t="s">
        <v>220</v>
      </c>
    </row>
    <row r="1013" spans="1:7">
      <c r="A1013" s="270" t="s">
        <v>2145</v>
      </c>
      <c r="B1013" s="270" t="s">
        <v>2146</v>
      </c>
      <c r="C1013" s="270">
        <v>2831</v>
      </c>
      <c r="D1013" s="270">
        <v>922.06299999999999</v>
      </c>
      <c r="E1013" s="270">
        <v>9</v>
      </c>
      <c r="F1013" s="270">
        <v>11.26</v>
      </c>
      <c r="G1013" s="270" t="s">
        <v>229</v>
      </c>
    </row>
    <row r="1014" spans="1:7">
      <c r="A1014" s="270" t="s">
        <v>2147</v>
      </c>
      <c r="B1014" s="270" t="s">
        <v>2146</v>
      </c>
      <c r="C1014" s="270">
        <v>2840</v>
      </c>
      <c r="D1014" s="270">
        <v>922.06299999999999</v>
      </c>
      <c r="E1014" s="270">
        <v>9</v>
      </c>
      <c r="F1014" s="270">
        <v>11.26</v>
      </c>
      <c r="G1014" s="270" t="s">
        <v>229</v>
      </c>
    </row>
    <row r="1015" spans="1:7">
      <c r="A1015" s="270" t="s">
        <v>2148</v>
      </c>
      <c r="B1015" s="270" t="s">
        <v>2149</v>
      </c>
      <c r="C1015" s="270">
        <v>2481</v>
      </c>
      <c r="D1015" s="270">
        <v>979.36900000000003</v>
      </c>
      <c r="E1015" s="270">
        <v>12</v>
      </c>
      <c r="F1015" s="270">
        <v>0.59</v>
      </c>
      <c r="G1015" s="270" t="s">
        <v>220</v>
      </c>
    </row>
    <row r="1016" spans="1:7">
      <c r="A1016" s="270" t="s">
        <v>2150</v>
      </c>
      <c r="B1016" s="270" t="s">
        <v>2151</v>
      </c>
      <c r="C1016" s="270">
        <v>2484</v>
      </c>
      <c r="D1016" s="270">
        <v>914.29399999999998</v>
      </c>
      <c r="E1016" s="270">
        <v>9</v>
      </c>
      <c r="F1016" s="270">
        <v>1.51</v>
      </c>
      <c r="G1016" s="270" t="s">
        <v>220</v>
      </c>
    </row>
    <row r="1017" spans="1:7">
      <c r="A1017" s="270" t="s">
        <v>2152</v>
      </c>
      <c r="B1017" s="270" t="s">
        <v>2153</v>
      </c>
      <c r="C1017" s="270">
        <v>2484</v>
      </c>
      <c r="D1017" s="270">
        <v>955.04489090909124</v>
      </c>
      <c r="E1017" s="270">
        <v>11</v>
      </c>
      <c r="F1017" s="270">
        <v>1.0900000000000001</v>
      </c>
      <c r="G1017" s="270" t="s">
        <v>220</v>
      </c>
    </row>
    <row r="1018" spans="1:7">
      <c r="A1018" s="270" t="s">
        <v>2154</v>
      </c>
      <c r="B1018" s="270" t="s">
        <v>2155</v>
      </c>
      <c r="C1018" s="270">
        <v>2621</v>
      </c>
      <c r="D1018" s="270">
        <v>1113.99</v>
      </c>
      <c r="E1018" s="270">
        <v>17</v>
      </c>
      <c r="F1018" s="270">
        <v>1.3960000000000001</v>
      </c>
      <c r="G1018" s="270" t="s">
        <v>220</v>
      </c>
    </row>
    <row r="1019" spans="1:7">
      <c r="A1019" s="270" t="s">
        <v>2156</v>
      </c>
      <c r="B1019" s="270" t="s">
        <v>2157</v>
      </c>
      <c r="C1019" s="270">
        <v>2488</v>
      </c>
      <c r="D1019" s="270">
        <v>958.61099999999999</v>
      </c>
      <c r="E1019" s="270">
        <v>11</v>
      </c>
      <c r="F1019" s="270">
        <v>0</v>
      </c>
      <c r="G1019" s="270" t="s">
        <v>217</v>
      </c>
    </row>
    <row r="1020" spans="1:7">
      <c r="A1020" s="270" t="s">
        <v>2158</v>
      </c>
      <c r="B1020" s="270" t="s">
        <v>2159</v>
      </c>
      <c r="C1020" s="270">
        <v>2137</v>
      </c>
      <c r="D1020" s="270">
        <v>1108.482</v>
      </c>
      <c r="E1020" s="270">
        <v>17</v>
      </c>
      <c r="F1020" s="270">
        <v>0</v>
      </c>
      <c r="G1020" s="270" t="s">
        <v>217</v>
      </c>
    </row>
    <row r="1021" spans="1:7">
      <c r="A1021" s="270" t="s">
        <v>2160</v>
      </c>
      <c r="B1021" s="270" t="s">
        <v>2161</v>
      </c>
      <c r="C1021" s="270">
        <v>2430</v>
      </c>
      <c r="D1021" s="270">
        <v>1005</v>
      </c>
      <c r="E1021" s="270">
        <v>13</v>
      </c>
      <c r="F1021" s="270">
        <v>1.5296000000000003</v>
      </c>
      <c r="G1021" s="270" t="s">
        <v>220</v>
      </c>
    </row>
    <row r="1022" spans="1:7">
      <c r="A1022" s="270" t="s">
        <v>2162</v>
      </c>
      <c r="B1022" s="270" t="s">
        <v>2161</v>
      </c>
      <c r="C1022" s="270">
        <v>2477</v>
      </c>
      <c r="D1022" s="270">
        <v>355</v>
      </c>
      <c r="E1022" s="270">
        <v>1</v>
      </c>
      <c r="F1022" s="270">
        <v>0.93571428571428572</v>
      </c>
      <c r="G1022" s="270" t="s">
        <v>220</v>
      </c>
    </row>
    <row r="1023" spans="1:7">
      <c r="A1023" s="270" t="s">
        <v>2163</v>
      </c>
      <c r="B1023" s="270" t="s">
        <v>2164</v>
      </c>
      <c r="C1023" s="270">
        <v>2166</v>
      </c>
      <c r="D1023" s="270">
        <v>802.67100000000005</v>
      </c>
      <c r="E1023" s="270">
        <v>5</v>
      </c>
      <c r="F1023" s="270">
        <v>0</v>
      </c>
      <c r="G1023" s="270" t="s">
        <v>217</v>
      </c>
    </row>
    <row r="1024" spans="1:7">
      <c r="A1024" s="270" t="s">
        <v>2165</v>
      </c>
      <c r="B1024" s="270" t="s">
        <v>2166</v>
      </c>
      <c r="C1024" s="270">
        <v>2166</v>
      </c>
      <c r="D1024" s="270">
        <v>718.875</v>
      </c>
      <c r="E1024" s="270">
        <v>2</v>
      </c>
      <c r="F1024" s="270">
        <v>0</v>
      </c>
      <c r="G1024" s="270" t="s">
        <v>217</v>
      </c>
    </row>
    <row r="1025" spans="1:7">
      <c r="A1025" s="270" t="s">
        <v>2167</v>
      </c>
      <c r="B1025" s="270" t="s">
        <v>2168</v>
      </c>
      <c r="C1025" s="270">
        <v>2629</v>
      </c>
      <c r="D1025" s="270">
        <v>1047</v>
      </c>
      <c r="E1025" s="270">
        <v>14</v>
      </c>
      <c r="F1025" s="270">
        <v>4.0999999999999996</v>
      </c>
      <c r="G1025" s="270" t="s">
        <v>223</v>
      </c>
    </row>
    <row r="1026" spans="1:7">
      <c r="A1026" s="270" t="s">
        <v>2169</v>
      </c>
      <c r="B1026" s="270" t="s">
        <v>2168</v>
      </c>
      <c r="C1026" s="270">
        <v>2720</v>
      </c>
      <c r="D1026" s="270">
        <v>1047</v>
      </c>
      <c r="E1026" s="270">
        <v>14</v>
      </c>
      <c r="F1026" s="270">
        <v>4.0999999999999996</v>
      </c>
      <c r="G1026" s="270" t="s">
        <v>223</v>
      </c>
    </row>
    <row r="1027" spans="1:7">
      <c r="A1027" s="270" t="s">
        <v>2170</v>
      </c>
      <c r="B1027" s="270" t="s">
        <v>2171</v>
      </c>
      <c r="C1027" s="270">
        <v>2747</v>
      </c>
      <c r="D1027" s="270">
        <v>981.81799999999998</v>
      </c>
      <c r="E1027" s="270">
        <v>12</v>
      </c>
      <c r="F1027" s="270">
        <v>2.5000000000000001E-2</v>
      </c>
      <c r="G1027" s="270" t="s">
        <v>217</v>
      </c>
    </row>
    <row r="1028" spans="1:7">
      <c r="A1028" s="270" t="s">
        <v>2172</v>
      </c>
      <c r="B1028" s="270" t="s">
        <v>2173</v>
      </c>
      <c r="C1028" s="270">
        <v>2545</v>
      </c>
      <c r="D1028" s="270">
        <v>1010</v>
      </c>
      <c r="E1028" s="270">
        <v>13</v>
      </c>
      <c r="F1028" s="270">
        <v>3.35</v>
      </c>
      <c r="G1028" s="270" t="s">
        <v>223</v>
      </c>
    </row>
    <row r="1029" spans="1:7">
      <c r="A1029" s="270" t="s">
        <v>2174</v>
      </c>
      <c r="B1029" s="270" t="s">
        <v>2175</v>
      </c>
      <c r="C1029" s="270">
        <v>2791</v>
      </c>
      <c r="D1029" s="270">
        <v>1046.2860000000001</v>
      </c>
      <c r="E1029" s="270">
        <v>14</v>
      </c>
      <c r="F1029" s="270">
        <v>2.09</v>
      </c>
      <c r="G1029" s="270" t="s">
        <v>220</v>
      </c>
    </row>
    <row r="1030" spans="1:7">
      <c r="A1030" s="270" t="s">
        <v>2176</v>
      </c>
      <c r="B1030" s="270" t="s">
        <v>2175</v>
      </c>
      <c r="C1030" s="270">
        <v>2800</v>
      </c>
      <c r="D1030" s="270">
        <v>1046.2860000000001</v>
      </c>
      <c r="E1030" s="270">
        <v>14</v>
      </c>
      <c r="F1030" s="270">
        <v>2.09</v>
      </c>
      <c r="G1030" s="270" t="s">
        <v>220</v>
      </c>
    </row>
    <row r="1031" spans="1:7">
      <c r="A1031" s="270" t="s">
        <v>2177</v>
      </c>
      <c r="B1031" s="270" t="s">
        <v>2178</v>
      </c>
      <c r="C1031" s="270">
        <v>2850</v>
      </c>
      <c r="D1031" s="270">
        <v>1047</v>
      </c>
      <c r="E1031" s="270">
        <v>14</v>
      </c>
      <c r="F1031" s="270">
        <v>3.1293617021276594</v>
      </c>
      <c r="G1031" s="270" t="s">
        <v>223</v>
      </c>
    </row>
    <row r="1032" spans="1:7">
      <c r="A1032" s="270" t="s">
        <v>2179</v>
      </c>
      <c r="B1032" s="270" t="s">
        <v>2180</v>
      </c>
      <c r="C1032" s="270">
        <v>2424</v>
      </c>
      <c r="D1032" s="270">
        <v>939.61500000000001</v>
      </c>
      <c r="E1032" s="270">
        <v>10</v>
      </c>
      <c r="F1032" s="270">
        <v>2.7816666666666667</v>
      </c>
      <c r="G1032" s="270" t="s">
        <v>223</v>
      </c>
    </row>
    <row r="1033" spans="1:7">
      <c r="A1033" s="270" t="s">
        <v>2181</v>
      </c>
      <c r="B1033" s="270" t="s">
        <v>2182</v>
      </c>
      <c r="C1033" s="270">
        <v>2446</v>
      </c>
      <c r="D1033" s="270">
        <v>853.36800000000005</v>
      </c>
      <c r="E1033" s="270">
        <v>7</v>
      </c>
      <c r="F1033" s="270">
        <v>2.4764705882352942</v>
      </c>
      <c r="G1033" s="270" t="s">
        <v>223</v>
      </c>
    </row>
    <row r="1034" spans="1:7">
      <c r="A1034" s="270" t="s">
        <v>2183</v>
      </c>
      <c r="B1034" s="270" t="s">
        <v>2184</v>
      </c>
      <c r="C1034" s="270">
        <v>2648</v>
      </c>
      <c r="D1034" s="270">
        <v>984.56978571428579</v>
      </c>
      <c r="E1034" s="270">
        <v>12</v>
      </c>
      <c r="F1034" s="270">
        <v>5.76</v>
      </c>
      <c r="G1034" s="270" t="s">
        <v>223</v>
      </c>
    </row>
    <row r="1035" spans="1:7">
      <c r="A1035" s="270" t="s">
        <v>2185</v>
      </c>
      <c r="B1035" s="270" t="s">
        <v>2186</v>
      </c>
      <c r="C1035" s="270">
        <v>2340</v>
      </c>
      <c r="D1035" s="270">
        <v>1012.575</v>
      </c>
      <c r="E1035" s="270">
        <v>13</v>
      </c>
      <c r="F1035" s="270">
        <v>1.7</v>
      </c>
      <c r="G1035" s="270" t="s">
        <v>220</v>
      </c>
    </row>
    <row r="1036" spans="1:7">
      <c r="A1036" s="270" t="s">
        <v>2187</v>
      </c>
      <c r="B1036" s="270" t="s">
        <v>2188</v>
      </c>
      <c r="C1036" s="270">
        <v>2460</v>
      </c>
      <c r="D1036" s="270">
        <v>918</v>
      </c>
      <c r="E1036" s="270">
        <v>9</v>
      </c>
      <c r="F1036" s="270">
        <v>2.925238095238095</v>
      </c>
      <c r="G1036" s="270" t="s">
        <v>223</v>
      </c>
    </row>
    <row r="1037" spans="1:7">
      <c r="A1037" s="270" t="s">
        <v>2189</v>
      </c>
      <c r="B1037" s="270" t="s">
        <v>2190</v>
      </c>
      <c r="C1037" s="270">
        <v>2871</v>
      </c>
      <c r="D1037" s="270">
        <v>1030.5060714285714</v>
      </c>
      <c r="E1037" s="270">
        <v>14</v>
      </c>
      <c r="F1037" s="270">
        <v>2.81</v>
      </c>
      <c r="G1037" s="270" t="s">
        <v>223</v>
      </c>
    </row>
    <row r="1038" spans="1:7">
      <c r="A1038" s="270" t="s">
        <v>2191</v>
      </c>
      <c r="B1038" s="270" t="s">
        <v>2192</v>
      </c>
      <c r="C1038" s="270">
        <v>2527</v>
      </c>
      <c r="D1038" s="270">
        <v>1059.3499999999999</v>
      </c>
      <c r="E1038" s="270">
        <v>15</v>
      </c>
      <c r="F1038" s="270">
        <v>0.19500000000000003</v>
      </c>
      <c r="G1038" s="270" t="s">
        <v>217</v>
      </c>
    </row>
    <row r="1039" spans="1:7">
      <c r="A1039" s="270" t="s">
        <v>2193</v>
      </c>
      <c r="B1039" s="270" t="s">
        <v>2194</v>
      </c>
      <c r="C1039" s="270">
        <v>2710</v>
      </c>
      <c r="D1039" s="270">
        <v>1042.222</v>
      </c>
      <c r="E1039" s="270">
        <v>14</v>
      </c>
      <c r="F1039" s="270">
        <v>3.74</v>
      </c>
      <c r="G1039" s="270" t="s">
        <v>223</v>
      </c>
    </row>
    <row r="1040" spans="1:7">
      <c r="A1040" s="270" t="s">
        <v>2195</v>
      </c>
      <c r="B1040" s="270" t="s">
        <v>2196</v>
      </c>
      <c r="C1040" s="270">
        <v>2250</v>
      </c>
      <c r="D1040" s="270">
        <v>1042</v>
      </c>
      <c r="E1040" s="270">
        <v>14</v>
      </c>
      <c r="F1040" s="270">
        <v>0.34</v>
      </c>
      <c r="G1040" s="270" t="s">
        <v>220</v>
      </c>
    </row>
    <row r="1041" spans="1:7">
      <c r="A1041" s="270" t="s">
        <v>2197</v>
      </c>
      <c r="B1041" s="270" t="s">
        <v>2196</v>
      </c>
      <c r="C1041" s="270">
        <v>2256</v>
      </c>
      <c r="D1041" s="270">
        <v>1042</v>
      </c>
      <c r="E1041" s="270">
        <v>14</v>
      </c>
      <c r="F1041" s="270">
        <v>0.34</v>
      </c>
      <c r="G1041" s="270" t="s">
        <v>220</v>
      </c>
    </row>
    <row r="1042" spans="1:7">
      <c r="A1042" s="270" t="s">
        <v>2198</v>
      </c>
      <c r="B1042" s="270" t="s">
        <v>2199</v>
      </c>
      <c r="C1042" s="270">
        <v>2729</v>
      </c>
      <c r="D1042" s="270">
        <v>1030</v>
      </c>
      <c r="E1042" s="270">
        <v>14</v>
      </c>
      <c r="F1042" s="270">
        <v>2.3426666666666667</v>
      </c>
      <c r="G1042" s="270" t="s">
        <v>220</v>
      </c>
    </row>
    <row r="1043" spans="1:7">
      <c r="A1043" s="270" t="s">
        <v>2200</v>
      </c>
      <c r="B1043" s="270" t="s">
        <v>2201</v>
      </c>
      <c r="C1043" s="270">
        <v>2710</v>
      </c>
      <c r="D1043" s="270">
        <v>1016.636</v>
      </c>
      <c r="E1043" s="270">
        <v>13</v>
      </c>
      <c r="F1043" s="270">
        <v>3.458181818181818</v>
      </c>
      <c r="G1043" s="270" t="s">
        <v>223</v>
      </c>
    </row>
    <row r="1044" spans="1:7">
      <c r="A1044" s="270" t="s">
        <v>2202</v>
      </c>
      <c r="B1044" s="270" t="s">
        <v>2203</v>
      </c>
      <c r="C1044" s="270">
        <v>2400</v>
      </c>
      <c r="D1044" s="270">
        <v>1010.6192222222222</v>
      </c>
      <c r="E1044" s="270">
        <v>13</v>
      </c>
      <c r="F1044" s="270">
        <v>5.43</v>
      </c>
      <c r="G1044" s="270" t="s">
        <v>223</v>
      </c>
    </row>
    <row r="1045" spans="1:7">
      <c r="A1045" s="270" t="s">
        <v>2204</v>
      </c>
      <c r="B1045" s="270" t="s">
        <v>2205</v>
      </c>
      <c r="C1045" s="270">
        <v>2308</v>
      </c>
      <c r="D1045" s="270">
        <v>937.351</v>
      </c>
      <c r="E1045" s="270">
        <v>10</v>
      </c>
      <c r="F1045" s="270" t="s">
        <v>356</v>
      </c>
      <c r="G1045" s="270" t="s">
        <v>217</v>
      </c>
    </row>
    <row r="1046" spans="1:7">
      <c r="A1046" s="270" t="s">
        <v>2206</v>
      </c>
      <c r="B1046" s="270" t="s">
        <v>2207</v>
      </c>
      <c r="C1046" s="270">
        <v>2422</v>
      </c>
      <c r="D1046" s="270">
        <v>939.61500000000001</v>
      </c>
      <c r="E1046" s="270">
        <v>10</v>
      </c>
      <c r="F1046" s="270">
        <v>2.7056666666666671</v>
      </c>
      <c r="G1046" s="270" t="s">
        <v>223</v>
      </c>
    </row>
    <row r="1047" spans="1:7">
      <c r="A1047" s="270" t="s">
        <v>2208</v>
      </c>
      <c r="B1047" s="270" t="s">
        <v>2209</v>
      </c>
      <c r="C1047" s="270">
        <v>2540</v>
      </c>
      <c r="D1047" s="270">
        <v>969.21100000000001</v>
      </c>
      <c r="E1047" s="270">
        <v>11</v>
      </c>
      <c r="F1047" s="270">
        <v>0.99</v>
      </c>
      <c r="G1047" s="270" t="s">
        <v>220</v>
      </c>
    </row>
    <row r="1048" spans="1:7">
      <c r="A1048" s="270" t="s">
        <v>2210</v>
      </c>
      <c r="B1048" s="270" t="s">
        <v>2211</v>
      </c>
      <c r="C1048" s="270">
        <v>2540</v>
      </c>
      <c r="D1048" s="270">
        <v>922</v>
      </c>
      <c r="E1048" s="270">
        <v>9</v>
      </c>
      <c r="F1048" s="270">
        <v>0.98</v>
      </c>
      <c r="G1048" s="270" t="s">
        <v>220</v>
      </c>
    </row>
    <row r="1049" spans="1:7">
      <c r="A1049" s="270" t="s">
        <v>2212</v>
      </c>
      <c r="B1049" s="270" t="s">
        <v>2213</v>
      </c>
      <c r="C1049" s="270">
        <v>2671</v>
      </c>
      <c r="D1049" s="270">
        <v>1013.5916153846155</v>
      </c>
      <c r="E1049" s="270">
        <v>13</v>
      </c>
      <c r="F1049" s="270">
        <v>5.17</v>
      </c>
      <c r="G1049" s="270" t="s">
        <v>223</v>
      </c>
    </row>
    <row r="1050" spans="1:7">
      <c r="A1050" s="270" t="s">
        <v>2214</v>
      </c>
      <c r="B1050" s="270" t="s">
        <v>2215</v>
      </c>
      <c r="C1050" s="270">
        <v>2462</v>
      </c>
      <c r="D1050" s="270">
        <v>893</v>
      </c>
      <c r="E1050" s="270">
        <v>8</v>
      </c>
      <c r="F1050" s="270">
        <v>2.8420000000000001</v>
      </c>
      <c r="G1050" s="270" t="s">
        <v>223</v>
      </c>
    </row>
    <row r="1051" spans="1:7">
      <c r="A1051" s="270" t="s">
        <v>2216</v>
      </c>
      <c r="B1051" s="270" t="s">
        <v>2217</v>
      </c>
      <c r="C1051" s="270">
        <v>2795</v>
      </c>
      <c r="D1051" s="270">
        <v>1009.515</v>
      </c>
      <c r="E1051" s="270">
        <v>13</v>
      </c>
      <c r="F1051" s="270">
        <v>1.7092537313432823</v>
      </c>
      <c r="G1051" s="270" t="s">
        <v>220</v>
      </c>
    </row>
    <row r="1052" spans="1:7">
      <c r="A1052" s="270" t="s">
        <v>2218</v>
      </c>
      <c r="B1052" s="270" t="s">
        <v>2219</v>
      </c>
      <c r="C1052" s="270">
        <v>2406</v>
      </c>
      <c r="D1052" s="270">
        <v>1015.2715000000001</v>
      </c>
      <c r="E1052" s="270">
        <v>13</v>
      </c>
      <c r="F1052" s="270">
        <v>8.85</v>
      </c>
      <c r="G1052" s="270" t="s">
        <v>226</v>
      </c>
    </row>
    <row r="1053" spans="1:7">
      <c r="A1053" s="270" t="s">
        <v>2220</v>
      </c>
      <c r="B1053" s="270" t="s">
        <v>2221</v>
      </c>
      <c r="C1053" s="270">
        <v>2577</v>
      </c>
      <c r="D1053" s="270">
        <v>1055.3047096774196</v>
      </c>
      <c r="E1053" s="270">
        <v>15</v>
      </c>
      <c r="F1053" s="270">
        <v>0.61</v>
      </c>
      <c r="G1053" s="270" t="s">
        <v>220</v>
      </c>
    </row>
    <row r="1054" spans="1:7">
      <c r="A1054" s="270" t="s">
        <v>2222</v>
      </c>
      <c r="B1054" s="270" t="s">
        <v>2223</v>
      </c>
      <c r="C1054" s="270">
        <v>2632</v>
      </c>
      <c r="D1054" s="270">
        <v>1010</v>
      </c>
      <c r="E1054" s="270">
        <v>13</v>
      </c>
      <c r="F1054" s="270">
        <v>4.1100000000000003</v>
      </c>
      <c r="G1054" s="270" t="s">
        <v>223</v>
      </c>
    </row>
    <row r="1055" spans="1:7">
      <c r="A1055" s="270" t="s">
        <v>2224</v>
      </c>
      <c r="B1055" s="270" t="s">
        <v>2225</v>
      </c>
      <c r="C1055" s="270">
        <v>2330</v>
      </c>
      <c r="D1055" s="270">
        <v>1043.6669999999999</v>
      </c>
      <c r="E1055" s="270">
        <v>14</v>
      </c>
      <c r="F1055" s="270">
        <v>1.1200000000000001</v>
      </c>
      <c r="G1055" s="270" t="s">
        <v>220</v>
      </c>
    </row>
    <row r="1056" spans="1:7">
      <c r="A1056" s="270" t="s">
        <v>2226</v>
      </c>
      <c r="B1056" s="270" t="s">
        <v>2227</v>
      </c>
      <c r="C1056" s="270">
        <v>2540</v>
      </c>
      <c r="D1056" s="270">
        <v>1080.2090000000001</v>
      </c>
      <c r="E1056" s="270">
        <v>16</v>
      </c>
      <c r="F1056" s="270">
        <v>0.95081632653061199</v>
      </c>
      <c r="G1056" s="270" t="s">
        <v>220</v>
      </c>
    </row>
    <row r="1057" spans="1:7">
      <c r="A1057" s="270" t="s">
        <v>2228</v>
      </c>
      <c r="B1057" s="270" t="s">
        <v>2229</v>
      </c>
      <c r="C1057" s="270">
        <v>2540</v>
      </c>
      <c r="D1057" s="270">
        <v>1074.933</v>
      </c>
      <c r="E1057" s="270">
        <v>15</v>
      </c>
      <c r="F1057" s="270">
        <v>0.51</v>
      </c>
      <c r="G1057" s="270" t="s">
        <v>220</v>
      </c>
    </row>
    <row r="1058" spans="1:7">
      <c r="A1058" s="270" t="s">
        <v>2230</v>
      </c>
      <c r="B1058" s="270" t="s">
        <v>2231</v>
      </c>
      <c r="C1058" s="270">
        <v>2849</v>
      </c>
      <c r="D1058" s="270">
        <v>989</v>
      </c>
      <c r="E1058" s="270">
        <v>12</v>
      </c>
      <c r="F1058" s="270">
        <v>3.5684999999999993</v>
      </c>
      <c r="G1058" s="270" t="s">
        <v>223</v>
      </c>
    </row>
    <row r="1059" spans="1:7">
      <c r="A1059" s="270" t="s">
        <v>2232</v>
      </c>
      <c r="B1059" s="270" t="s">
        <v>2233</v>
      </c>
      <c r="C1059" s="270">
        <v>2420</v>
      </c>
      <c r="D1059" s="270">
        <v>976.24400000000003</v>
      </c>
      <c r="E1059" s="270">
        <v>12</v>
      </c>
      <c r="F1059" s="270">
        <v>1.32</v>
      </c>
      <c r="G1059" s="270" t="s">
        <v>220</v>
      </c>
    </row>
    <row r="1060" spans="1:7">
      <c r="A1060" s="270" t="s">
        <v>2234</v>
      </c>
      <c r="B1060" s="270" t="s">
        <v>2235</v>
      </c>
      <c r="C1060" s="270">
        <v>2747</v>
      </c>
      <c r="D1060" s="270">
        <v>1011.36</v>
      </c>
      <c r="E1060" s="270">
        <v>13</v>
      </c>
      <c r="F1060" s="270">
        <v>0</v>
      </c>
      <c r="G1060" s="270" t="s">
        <v>217</v>
      </c>
    </row>
    <row r="1061" spans="1:7">
      <c r="A1061" s="270" t="s">
        <v>2236</v>
      </c>
      <c r="B1061" s="270" t="s">
        <v>2237</v>
      </c>
      <c r="C1061" s="270">
        <v>2747</v>
      </c>
      <c r="D1061" s="270">
        <v>971.80100000000004</v>
      </c>
      <c r="E1061" s="270">
        <v>11</v>
      </c>
      <c r="F1061" s="270">
        <v>2.5000000000000001E-2</v>
      </c>
      <c r="G1061" s="270" t="s">
        <v>217</v>
      </c>
    </row>
    <row r="1062" spans="1:7">
      <c r="A1062" s="270" t="s">
        <v>2238</v>
      </c>
      <c r="B1062" s="270" t="s">
        <v>2239</v>
      </c>
      <c r="C1062" s="270">
        <v>2469</v>
      </c>
      <c r="D1062" s="270">
        <v>927</v>
      </c>
      <c r="E1062" s="270">
        <v>10</v>
      </c>
      <c r="F1062" s="270">
        <v>3.1256666666666666</v>
      </c>
      <c r="G1062" s="270" t="s">
        <v>223</v>
      </c>
    </row>
    <row r="1063" spans="1:7">
      <c r="A1063" s="270" t="s">
        <v>2240</v>
      </c>
      <c r="B1063" s="270" t="s">
        <v>2241</v>
      </c>
      <c r="C1063" s="270">
        <v>2443</v>
      </c>
      <c r="D1063" s="270">
        <v>945.12273684210516</v>
      </c>
      <c r="E1063" s="270">
        <v>10</v>
      </c>
      <c r="F1063" s="270">
        <v>1.59</v>
      </c>
      <c r="G1063" s="270" t="s">
        <v>220</v>
      </c>
    </row>
    <row r="1064" spans="1:7">
      <c r="A1064" s="270" t="s">
        <v>2242</v>
      </c>
      <c r="B1064" s="270" t="s">
        <v>2243</v>
      </c>
      <c r="C1064" s="270">
        <v>2443</v>
      </c>
      <c r="D1064" s="270">
        <v>929.75</v>
      </c>
      <c r="E1064" s="270">
        <v>10</v>
      </c>
      <c r="F1064" s="270">
        <v>1.8337500000000002</v>
      </c>
      <c r="G1064" s="270" t="s">
        <v>220</v>
      </c>
    </row>
    <row r="1065" spans="1:7">
      <c r="A1065" s="270" t="s">
        <v>2244</v>
      </c>
      <c r="B1065" s="270" t="s">
        <v>2245</v>
      </c>
      <c r="C1065" s="270">
        <v>2569</v>
      </c>
      <c r="D1065" s="270">
        <v>1096.202</v>
      </c>
      <c r="E1065" s="270">
        <v>16</v>
      </c>
      <c r="F1065" s="270">
        <v>0.02</v>
      </c>
      <c r="G1065" s="270" t="s">
        <v>217</v>
      </c>
    </row>
    <row r="1066" spans="1:7">
      <c r="A1066" s="270" t="s">
        <v>2246</v>
      </c>
      <c r="B1066" s="270" t="s">
        <v>2245</v>
      </c>
      <c r="C1066" s="270">
        <v>2570</v>
      </c>
      <c r="D1066" s="270">
        <v>1096.202</v>
      </c>
      <c r="E1066" s="270">
        <v>16</v>
      </c>
      <c r="F1066" s="270">
        <v>0.02</v>
      </c>
      <c r="G1066" s="270" t="s">
        <v>217</v>
      </c>
    </row>
    <row r="1067" spans="1:7">
      <c r="A1067" s="270" t="s">
        <v>2247</v>
      </c>
      <c r="B1067" s="270" t="s">
        <v>2248</v>
      </c>
      <c r="C1067" s="270">
        <v>2570</v>
      </c>
      <c r="D1067" s="270">
        <v>1045.7280000000001</v>
      </c>
      <c r="E1067" s="270">
        <v>14</v>
      </c>
      <c r="F1067" s="270">
        <v>0</v>
      </c>
      <c r="G1067" s="270" t="s">
        <v>217</v>
      </c>
    </row>
    <row r="1068" spans="1:7">
      <c r="A1068" s="270" t="s">
        <v>2249</v>
      </c>
      <c r="B1068" s="270" t="s">
        <v>2250</v>
      </c>
      <c r="C1068" s="270">
        <v>2570</v>
      </c>
      <c r="D1068" s="270">
        <v>1062.1979999999999</v>
      </c>
      <c r="E1068" s="270">
        <v>15</v>
      </c>
      <c r="F1068" s="270">
        <v>0</v>
      </c>
      <c r="G1068" s="270" t="s">
        <v>217</v>
      </c>
    </row>
    <row r="1069" spans="1:7">
      <c r="A1069" s="270" t="s">
        <v>2251</v>
      </c>
      <c r="B1069" s="270" t="s">
        <v>2252</v>
      </c>
      <c r="C1069" s="270">
        <v>2570</v>
      </c>
      <c r="D1069" s="270">
        <v>1014.692</v>
      </c>
      <c r="E1069" s="270">
        <v>13</v>
      </c>
      <c r="F1069" s="270">
        <v>0</v>
      </c>
      <c r="G1069" s="270" t="s">
        <v>217</v>
      </c>
    </row>
    <row r="1070" spans="1:7">
      <c r="A1070" s="270" t="s">
        <v>2253</v>
      </c>
      <c r="B1070" s="270" t="s">
        <v>2254</v>
      </c>
      <c r="C1070" s="270">
        <v>2840</v>
      </c>
      <c r="D1070" s="270">
        <v>973.74974999999995</v>
      </c>
      <c r="E1070" s="270">
        <v>11</v>
      </c>
      <c r="F1070" s="270">
        <v>14.04</v>
      </c>
      <c r="G1070" s="270" t="s">
        <v>229</v>
      </c>
    </row>
    <row r="1071" spans="1:7">
      <c r="A1071" s="270" t="s">
        <v>2255</v>
      </c>
      <c r="B1071" s="270" t="s">
        <v>2256</v>
      </c>
      <c r="C1071" s="270">
        <v>2142</v>
      </c>
      <c r="D1071" s="270">
        <v>918</v>
      </c>
      <c r="E1071" s="270">
        <v>9</v>
      </c>
      <c r="F1071" s="270">
        <v>0</v>
      </c>
      <c r="G1071" s="270" t="s">
        <v>217</v>
      </c>
    </row>
    <row r="1072" spans="1:7">
      <c r="A1072" s="270" t="s">
        <v>2257</v>
      </c>
      <c r="B1072" s="270" t="s">
        <v>2258</v>
      </c>
      <c r="C1072" s="270">
        <v>2285</v>
      </c>
      <c r="D1072" s="270">
        <v>1011.1007142857143</v>
      </c>
      <c r="E1072" s="270">
        <v>13</v>
      </c>
      <c r="F1072" s="270">
        <v>0</v>
      </c>
      <c r="G1072" s="270" t="s">
        <v>217</v>
      </c>
    </row>
    <row r="1073" spans="1:7">
      <c r="A1073" s="270" t="s">
        <v>2259</v>
      </c>
      <c r="B1073" s="270" t="s">
        <v>2260</v>
      </c>
      <c r="C1073" s="270">
        <v>2285</v>
      </c>
      <c r="D1073" s="270">
        <v>1056.3599999999999</v>
      </c>
      <c r="E1073" s="270">
        <v>15</v>
      </c>
      <c r="F1073" s="270">
        <v>0</v>
      </c>
      <c r="G1073" s="270" t="s">
        <v>217</v>
      </c>
    </row>
    <row r="1074" spans="1:7">
      <c r="A1074" s="270" t="s">
        <v>2261</v>
      </c>
      <c r="B1074" s="270" t="s">
        <v>2262</v>
      </c>
      <c r="C1074" s="270">
        <v>2707</v>
      </c>
      <c r="D1074" s="270">
        <v>1038.8935000000001</v>
      </c>
      <c r="E1074" s="270">
        <v>14</v>
      </c>
      <c r="F1074" s="270">
        <v>6.23</v>
      </c>
      <c r="G1074" s="270" t="s">
        <v>226</v>
      </c>
    </row>
    <row r="1075" spans="1:7">
      <c r="A1075" s="270" t="s">
        <v>2263</v>
      </c>
      <c r="B1075" s="270" t="s">
        <v>2264</v>
      </c>
      <c r="C1075" s="270">
        <v>2880</v>
      </c>
      <c r="D1075" s="270">
        <v>1012.1573000000001</v>
      </c>
      <c r="E1075" s="270">
        <v>13</v>
      </c>
      <c r="F1075" s="270">
        <v>13.59</v>
      </c>
      <c r="G1075" s="270" t="s">
        <v>229</v>
      </c>
    </row>
    <row r="1076" spans="1:7">
      <c r="A1076" s="270" t="s">
        <v>2265</v>
      </c>
      <c r="B1076" s="270" t="s">
        <v>2266</v>
      </c>
      <c r="C1076" s="270">
        <v>2359</v>
      </c>
      <c r="D1076" s="270">
        <v>985</v>
      </c>
      <c r="E1076" s="270">
        <v>12</v>
      </c>
      <c r="F1076" s="270">
        <v>4.8100000000000005</v>
      </c>
      <c r="G1076" s="270" t="s">
        <v>223</v>
      </c>
    </row>
    <row r="1077" spans="1:7">
      <c r="A1077" s="270" t="s">
        <v>2267</v>
      </c>
      <c r="B1077" s="270" t="s">
        <v>2268</v>
      </c>
      <c r="C1077" s="270">
        <v>2469</v>
      </c>
      <c r="D1077" s="270">
        <v>887.39666666666665</v>
      </c>
      <c r="E1077" s="270">
        <v>8</v>
      </c>
      <c r="F1077" s="270">
        <v>3.11</v>
      </c>
      <c r="G1077" s="270" t="s">
        <v>223</v>
      </c>
    </row>
    <row r="1078" spans="1:7">
      <c r="A1078" s="270" t="s">
        <v>2269</v>
      </c>
      <c r="B1078" s="270" t="s">
        <v>2270</v>
      </c>
      <c r="C1078" s="270">
        <v>2469</v>
      </c>
      <c r="D1078" s="270">
        <v>802</v>
      </c>
      <c r="E1078" s="270">
        <v>5</v>
      </c>
      <c r="F1078" s="270">
        <v>3.1256666666666666</v>
      </c>
      <c r="G1078" s="270" t="s">
        <v>223</v>
      </c>
    </row>
    <row r="1079" spans="1:7">
      <c r="A1079" s="270" t="s">
        <v>2271</v>
      </c>
      <c r="B1079" s="270" t="s">
        <v>2272</v>
      </c>
      <c r="C1079" s="270">
        <v>2062</v>
      </c>
      <c r="D1079" s="270">
        <v>1108.3140000000001</v>
      </c>
      <c r="E1079" s="270">
        <v>17</v>
      </c>
      <c r="F1079" s="270">
        <v>0</v>
      </c>
      <c r="G1079" s="270" t="s">
        <v>217</v>
      </c>
    </row>
    <row r="1080" spans="1:7">
      <c r="A1080" s="270" t="s">
        <v>2273</v>
      </c>
      <c r="B1080" s="270" t="s">
        <v>2272</v>
      </c>
      <c r="C1080" s="270">
        <v>2065</v>
      </c>
      <c r="D1080" s="270">
        <v>1108.3140000000001</v>
      </c>
      <c r="E1080" s="270">
        <v>17</v>
      </c>
      <c r="F1080" s="270">
        <v>0</v>
      </c>
      <c r="G1080" s="270" t="s">
        <v>217</v>
      </c>
    </row>
    <row r="1081" spans="1:7">
      <c r="A1081" s="270" t="s">
        <v>2274</v>
      </c>
      <c r="B1081" s="270" t="s">
        <v>2272</v>
      </c>
      <c r="C1081" s="270">
        <v>2073</v>
      </c>
      <c r="D1081" s="270">
        <v>1108.3140000000001</v>
      </c>
      <c r="E1081" s="270">
        <v>17</v>
      </c>
      <c r="F1081" s="270">
        <v>0</v>
      </c>
      <c r="G1081" s="270" t="s">
        <v>217</v>
      </c>
    </row>
    <row r="1082" spans="1:7">
      <c r="A1082" s="270" t="s">
        <v>2275</v>
      </c>
      <c r="B1082" s="270" t="s">
        <v>2276</v>
      </c>
      <c r="C1082" s="270">
        <v>4385</v>
      </c>
      <c r="D1082" s="270">
        <v>932</v>
      </c>
      <c r="E1082" s="270">
        <v>10</v>
      </c>
      <c r="F1082" s="270" t="s">
        <v>356</v>
      </c>
      <c r="G1082" s="270" t="s">
        <v>223</v>
      </c>
    </row>
    <row r="1083" spans="1:7">
      <c r="A1083" s="270" t="s">
        <v>2277</v>
      </c>
      <c r="B1083" s="270" t="s">
        <v>2278</v>
      </c>
      <c r="C1083" s="270">
        <v>2560</v>
      </c>
      <c r="D1083" s="270">
        <v>950.49800000000005</v>
      </c>
      <c r="E1083" s="270">
        <v>10</v>
      </c>
      <c r="F1083" s="270">
        <v>0</v>
      </c>
      <c r="G1083" s="270" t="s">
        <v>217</v>
      </c>
    </row>
    <row r="1084" spans="1:7">
      <c r="A1084" s="270" t="s">
        <v>2279</v>
      </c>
      <c r="B1084" s="270" t="s">
        <v>2280</v>
      </c>
      <c r="C1084" s="270">
        <v>2050</v>
      </c>
      <c r="D1084" s="270">
        <v>1057.682</v>
      </c>
      <c r="E1084" s="270">
        <v>15</v>
      </c>
      <c r="F1084" s="270" t="s">
        <v>356</v>
      </c>
      <c r="G1084" s="270" t="s">
        <v>217</v>
      </c>
    </row>
    <row r="1085" spans="1:7">
      <c r="A1085" s="270" t="s">
        <v>2281</v>
      </c>
      <c r="B1085" s="270" t="s">
        <v>2282</v>
      </c>
      <c r="C1085" s="270">
        <v>2194</v>
      </c>
      <c r="D1085" s="270">
        <v>902.98800000000006</v>
      </c>
      <c r="E1085" s="270">
        <v>9</v>
      </c>
      <c r="F1085" s="270" t="s">
        <v>356</v>
      </c>
      <c r="G1085" s="270" t="s">
        <v>217</v>
      </c>
    </row>
    <row r="1086" spans="1:7">
      <c r="A1086" s="270" t="s">
        <v>2283</v>
      </c>
      <c r="B1086" s="270" t="s">
        <v>2284</v>
      </c>
      <c r="C1086" s="270">
        <v>2318</v>
      </c>
      <c r="D1086" s="270">
        <v>876</v>
      </c>
      <c r="E1086" s="270">
        <v>8</v>
      </c>
      <c r="F1086" s="270">
        <v>0.49444444444444435</v>
      </c>
      <c r="G1086" s="270" t="s">
        <v>220</v>
      </c>
    </row>
    <row r="1087" spans="1:7">
      <c r="A1087" s="270" t="s">
        <v>2285</v>
      </c>
      <c r="B1087" s="270" t="s">
        <v>2286</v>
      </c>
      <c r="C1087" s="270">
        <v>2281</v>
      </c>
      <c r="D1087" s="270">
        <v>1051</v>
      </c>
      <c r="E1087" s="270">
        <v>15</v>
      </c>
      <c r="F1087" s="270">
        <v>0.10999999999999999</v>
      </c>
      <c r="G1087" s="270" t="s">
        <v>217</v>
      </c>
    </row>
    <row r="1088" spans="1:7">
      <c r="A1088" s="270" t="s">
        <v>2287</v>
      </c>
      <c r="B1088" s="270" t="s">
        <v>2288</v>
      </c>
      <c r="C1088" s="270">
        <v>2400</v>
      </c>
      <c r="D1088" s="270">
        <v>1010.6192222222222</v>
      </c>
      <c r="E1088" s="270">
        <v>13</v>
      </c>
      <c r="F1088" s="270">
        <v>4.71</v>
      </c>
      <c r="G1088" s="270" t="s">
        <v>223</v>
      </c>
    </row>
    <row r="1089" spans="1:7">
      <c r="A1089" s="270" t="s">
        <v>2289</v>
      </c>
      <c r="B1089" s="270" t="s">
        <v>2290</v>
      </c>
      <c r="C1089" s="270">
        <v>2046</v>
      </c>
      <c r="D1089" s="270">
        <v>1035.7940000000001</v>
      </c>
      <c r="E1089" s="270">
        <v>14</v>
      </c>
      <c r="F1089" s="270">
        <v>0</v>
      </c>
      <c r="G1089" s="270" t="s">
        <v>217</v>
      </c>
    </row>
    <row r="1090" spans="1:7">
      <c r="A1090" s="270" t="s">
        <v>2291</v>
      </c>
      <c r="B1090" s="270" t="s">
        <v>2292</v>
      </c>
      <c r="C1090" s="270">
        <v>2850</v>
      </c>
      <c r="D1090" s="270">
        <v>1025</v>
      </c>
      <c r="E1090" s="270">
        <v>13</v>
      </c>
      <c r="F1090" s="270">
        <v>3.1293617021276594</v>
      </c>
      <c r="G1090" s="270" t="s">
        <v>223</v>
      </c>
    </row>
    <row r="1091" spans="1:7">
      <c r="A1091" s="270" t="s">
        <v>2293</v>
      </c>
      <c r="B1091" s="270" t="s">
        <v>2294</v>
      </c>
      <c r="C1091" s="270">
        <v>2835</v>
      </c>
      <c r="D1091" s="270">
        <v>1032.444</v>
      </c>
      <c r="E1091" s="270">
        <v>14</v>
      </c>
      <c r="F1091" s="270">
        <v>10.91</v>
      </c>
      <c r="G1091" s="270" t="s">
        <v>229</v>
      </c>
    </row>
    <row r="1092" spans="1:7">
      <c r="A1092" s="270" t="s">
        <v>2295</v>
      </c>
      <c r="B1092" s="270" t="s">
        <v>2296</v>
      </c>
      <c r="C1092" s="270">
        <v>2612</v>
      </c>
      <c r="D1092" s="270" t="s">
        <v>356</v>
      </c>
      <c r="E1092" s="270" t="s">
        <v>885</v>
      </c>
      <c r="F1092" s="270">
        <v>0</v>
      </c>
      <c r="G1092" s="270" t="s">
        <v>217</v>
      </c>
    </row>
    <row r="1093" spans="1:7">
      <c r="A1093" s="270" t="s">
        <v>2297</v>
      </c>
      <c r="B1093" s="270" t="s">
        <v>2298</v>
      </c>
      <c r="C1093" s="270">
        <v>2550</v>
      </c>
      <c r="D1093" s="270">
        <v>972.80399999999997</v>
      </c>
      <c r="E1093" s="270">
        <v>11</v>
      </c>
      <c r="F1093" s="270">
        <v>3.51</v>
      </c>
      <c r="G1093" s="270" t="s">
        <v>223</v>
      </c>
    </row>
    <row r="1094" spans="1:7">
      <c r="A1094" s="270" t="s">
        <v>2299</v>
      </c>
      <c r="B1094" s="270" t="s">
        <v>2300</v>
      </c>
      <c r="C1094" s="270">
        <v>2460</v>
      </c>
      <c r="D1094" s="270">
        <v>924</v>
      </c>
      <c r="E1094" s="270">
        <v>9</v>
      </c>
      <c r="F1094" s="270">
        <v>4.33</v>
      </c>
      <c r="G1094" s="270" t="s">
        <v>223</v>
      </c>
    </row>
    <row r="1095" spans="1:7">
      <c r="A1095" s="270" t="s">
        <v>2301</v>
      </c>
      <c r="B1095" s="270" t="s">
        <v>2302</v>
      </c>
      <c r="C1095" s="270">
        <v>2480</v>
      </c>
      <c r="D1095" s="270">
        <v>999.48199999999997</v>
      </c>
      <c r="E1095" s="270">
        <v>12</v>
      </c>
      <c r="F1095" s="270">
        <v>0.78</v>
      </c>
      <c r="G1095" s="270" t="s">
        <v>220</v>
      </c>
    </row>
    <row r="1096" spans="1:7">
      <c r="A1096" s="270" t="s">
        <v>2303</v>
      </c>
      <c r="B1096" s="270" t="s">
        <v>2304</v>
      </c>
      <c r="C1096" s="270">
        <v>2166</v>
      </c>
      <c r="D1096" s="270">
        <v>808.149</v>
      </c>
      <c r="E1096" s="270">
        <v>5</v>
      </c>
      <c r="F1096" s="270">
        <v>0</v>
      </c>
      <c r="G1096" s="270" t="s">
        <v>217</v>
      </c>
    </row>
    <row r="1097" spans="1:7">
      <c r="A1097" s="270" t="s">
        <v>2305</v>
      </c>
      <c r="B1097" s="270" t="s">
        <v>2306</v>
      </c>
      <c r="C1097" s="270">
        <v>2165</v>
      </c>
      <c r="D1097" s="270">
        <v>772.37699999999995</v>
      </c>
      <c r="E1097" s="270">
        <v>3</v>
      </c>
      <c r="F1097" s="270">
        <v>0</v>
      </c>
      <c r="G1097" s="270" t="s">
        <v>217</v>
      </c>
    </row>
    <row r="1098" spans="1:7">
      <c r="A1098" s="270" t="s">
        <v>2307</v>
      </c>
      <c r="B1098" s="270" t="s">
        <v>2306</v>
      </c>
      <c r="C1098" s="270">
        <v>2166</v>
      </c>
      <c r="D1098" s="270">
        <v>772.37699999999995</v>
      </c>
      <c r="E1098" s="270">
        <v>3</v>
      </c>
      <c r="F1098" s="270">
        <v>0</v>
      </c>
      <c r="G1098" s="270" t="s">
        <v>217</v>
      </c>
    </row>
    <row r="1099" spans="1:7">
      <c r="A1099" s="270" t="s">
        <v>2308</v>
      </c>
      <c r="B1099" s="270" t="s">
        <v>2309</v>
      </c>
      <c r="C1099" s="270">
        <v>2800</v>
      </c>
      <c r="D1099" s="270">
        <v>1072.875</v>
      </c>
      <c r="E1099" s="270">
        <v>15</v>
      </c>
      <c r="F1099" s="270">
        <v>1.7994999999999997</v>
      </c>
      <c r="G1099" s="270" t="s">
        <v>220</v>
      </c>
    </row>
    <row r="1100" spans="1:7">
      <c r="A1100" s="270" t="s">
        <v>2310</v>
      </c>
      <c r="B1100" s="270" t="s">
        <v>2311</v>
      </c>
      <c r="C1100" s="270">
        <v>2157</v>
      </c>
      <c r="D1100" s="270">
        <v>1037.7629999999999</v>
      </c>
      <c r="E1100" s="270">
        <v>14</v>
      </c>
      <c r="F1100" s="270">
        <v>1.17</v>
      </c>
      <c r="G1100" s="270" t="s">
        <v>220</v>
      </c>
    </row>
    <row r="1101" spans="1:7">
      <c r="A1101" s="270" t="s">
        <v>2312</v>
      </c>
      <c r="B1101" s="270" t="s">
        <v>2313</v>
      </c>
      <c r="C1101" s="270">
        <v>2804</v>
      </c>
      <c r="D1101" s="270">
        <v>991.85874999999999</v>
      </c>
      <c r="E1101" s="270">
        <v>12</v>
      </c>
      <c r="F1101" s="270">
        <v>2.64</v>
      </c>
      <c r="G1101" s="270" t="s">
        <v>223</v>
      </c>
    </row>
    <row r="1102" spans="1:7">
      <c r="A1102" s="270" t="s">
        <v>2314</v>
      </c>
      <c r="B1102" s="270" t="s">
        <v>2315</v>
      </c>
      <c r="C1102" s="270">
        <v>2825</v>
      </c>
      <c r="D1102" s="270">
        <v>1035.8240000000001</v>
      </c>
      <c r="E1102" s="270">
        <v>14</v>
      </c>
      <c r="F1102" s="270">
        <v>7.32</v>
      </c>
      <c r="G1102" s="270" t="s">
        <v>226</v>
      </c>
    </row>
    <row r="1103" spans="1:7">
      <c r="A1103" s="270" t="s">
        <v>2316</v>
      </c>
      <c r="B1103" s="270" t="s">
        <v>2317</v>
      </c>
      <c r="C1103" s="270">
        <v>2804</v>
      </c>
      <c r="D1103" s="270">
        <v>960.81600000000003</v>
      </c>
      <c r="E1103" s="270">
        <v>11</v>
      </c>
      <c r="F1103" s="270">
        <v>2.2599999999999998</v>
      </c>
      <c r="G1103" s="270" t="s">
        <v>220</v>
      </c>
    </row>
    <row r="1104" spans="1:7">
      <c r="A1104" s="270" t="s">
        <v>2318</v>
      </c>
      <c r="B1104" s="270" t="s">
        <v>2319</v>
      </c>
      <c r="C1104" s="270">
        <v>2193</v>
      </c>
      <c r="D1104" s="270">
        <v>1005.2640000000001</v>
      </c>
      <c r="E1104" s="270">
        <v>13</v>
      </c>
      <c r="F1104" s="270">
        <v>0</v>
      </c>
      <c r="G1104" s="270" t="s">
        <v>217</v>
      </c>
    </row>
    <row r="1105" spans="1:7">
      <c r="A1105" s="270" t="s">
        <v>2320</v>
      </c>
      <c r="B1105" s="270" t="s">
        <v>2321</v>
      </c>
      <c r="C1105" s="270">
        <v>2193</v>
      </c>
      <c r="D1105" s="270">
        <v>966.47799999999995</v>
      </c>
      <c r="E1105" s="270">
        <v>11</v>
      </c>
      <c r="F1105" s="270">
        <v>0</v>
      </c>
      <c r="G1105" s="270" t="s">
        <v>217</v>
      </c>
    </row>
    <row r="1106" spans="1:7">
      <c r="A1106" s="270" t="s">
        <v>2322</v>
      </c>
      <c r="B1106" s="270" t="s">
        <v>2323</v>
      </c>
      <c r="C1106" s="270">
        <v>2263</v>
      </c>
      <c r="D1106" s="270">
        <v>761.1</v>
      </c>
      <c r="E1106" s="270">
        <v>3</v>
      </c>
      <c r="F1106" s="270">
        <v>0</v>
      </c>
      <c r="G1106" s="270" t="s">
        <v>217</v>
      </c>
    </row>
    <row r="1107" spans="1:7">
      <c r="A1107" s="270" t="s">
        <v>2324</v>
      </c>
      <c r="B1107" s="270" t="s">
        <v>2325</v>
      </c>
      <c r="C1107" s="270">
        <v>2577</v>
      </c>
      <c r="D1107" s="270">
        <v>1028.7829999999999</v>
      </c>
      <c r="E1107" s="270">
        <v>14</v>
      </c>
      <c r="F1107" s="270">
        <v>1.56</v>
      </c>
      <c r="G1107" s="270" t="s">
        <v>220</v>
      </c>
    </row>
    <row r="1108" spans="1:7">
      <c r="A1108" s="270" t="s">
        <v>2326</v>
      </c>
      <c r="B1108" s="270" t="s">
        <v>2327</v>
      </c>
      <c r="C1108" s="270">
        <v>2429</v>
      </c>
      <c r="D1108" s="270">
        <v>881</v>
      </c>
      <c r="E1108" s="270">
        <v>8</v>
      </c>
      <c r="F1108" s="270">
        <v>1.9822222222222221</v>
      </c>
      <c r="G1108" s="270" t="s">
        <v>220</v>
      </c>
    </row>
    <row r="1109" spans="1:7">
      <c r="A1109" s="270" t="s">
        <v>2328</v>
      </c>
      <c r="B1109" s="270" t="s">
        <v>2329</v>
      </c>
      <c r="C1109" s="270">
        <v>2469</v>
      </c>
      <c r="D1109" s="270">
        <v>940</v>
      </c>
      <c r="E1109" s="270">
        <v>10</v>
      </c>
      <c r="F1109" s="270">
        <v>3.1256666666666666</v>
      </c>
      <c r="G1109" s="270" t="s">
        <v>223</v>
      </c>
    </row>
    <row r="1110" spans="1:7">
      <c r="A1110" s="270" t="s">
        <v>2330</v>
      </c>
      <c r="B1110" s="270" t="s">
        <v>2331</v>
      </c>
      <c r="C1110" s="270">
        <v>2469</v>
      </c>
      <c r="D1110" s="270">
        <v>887.39666666666665</v>
      </c>
      <c r="E1110" s="270">
        <v>8</v>
      </c>
      <c r="F1110" s="270">
        <v>2.99</v>
      </c>
      <c r="G1110" s="270" t="s">
        <v>223</v>
      </c>
    </row>
    <row r="1111" spans="1:7">
      <c r="A1111" s="270" t="s">
        <v>2332</v>
      </c>
      <c r="B1111" s="270" t="s">
        <v>2333</v>
      </c>
      <c r="C1111" s="270">
        <v>2846</v>
      </c>
      <c r="D1111" s="270">
        <v>957.5</v>
      </c>
      <c r="E1111" s="270">
        <v>11</v>
      </c>
      <c r="F1111" s="270">
        <v>2.23</v>
      </c>
      <c r="G1111" s="270" t="s">
        <v>220</v>
      </c>
    </row>
    <row r="1112" spans="1:7">
      <c r="A1112" s="270" t="s">
        <v>2334</v>
      </c>
      <c r="B1112" s="270" t="s">
        <v>2335</v>
      </c>
      <c r="C1112" s="270">
        <v>2371</v>
      </c>
      <c r="D1112" s="270">
        <v>1033</v>
      </c>
      <c r="E1112" s="270">
        <v>14</v>
      </c>
      <c r="F1112" s="270">
        <v>4.5900000000000007</v>
      </c>
      <c r="G1112" s="270" t="s">
        <v>223</v>
      </c>
    </row>
    <row r="1113" spans="1:7">
      <c r="A1113" s="270" t="s">
        <v>2336</v>
      </c>
      <c r="B1113" s="270" t="s">
        <v>2337</v>
      </c>
      <c r="C1113" s="270">
        <v>2623</v>
      </c>
      <c r="D1113" s="270">
        <v>1023.423</v>
      </c>
      <c r="E1113" s="270">
        <v>13</v>
      </c>
      <c r="F1113" s="270">
        <v>1.99</v>
      </c>
      <c r="G1113" s="270" t="s">
        <v>220</v>
      </c>
    </row>
    <row r="1114" spans="1:7">
      <c r="A1114" s="270" t="s">
        <v>2338</v>
      </c>
      <c r="B1114" s="270" t="s">
        <v>2339</v>
      </c>
      <c r="C1114" s="270">
        <v>2644</v>
      </c>
      <c r="D1114" s="270">
        <v>1039.0139999999999</v>
      </c>
      <c r="E1114" s="270">
        <v>14</v>
      </c>
      <c r="F1114" s="270">
        <v>2.96</v>
      </c>
      <c r="G1114" s="270" t="s">
        <v>223</v>
      </c>
    </row>
    <row r="1115" spans="1:7">
      <c r="A1115" s="270" t="s">
        <v>2340</v>
      </c>
      <c r="B1115" s="270" t="s">
        <v>2339</v>
      </c>
      <c r="C1115" s="270">
        <v>2650</v>
      </c>
      <c r="D1115" s="270">
        <v>1039.0139999999999</v>
      </c>
      <c r="E1115" s="270">
        <v>14</v>
      </c>
      <c r="F1115" s="270">
        <v>2.96</v>
      </c>
      <c r="G1115" s="270" t="s">
        <v>223</v>
      </c>
    </row>
    <row r="1116" spans="1:7">
      <c r="A1116" s="270" t="s">
        <v>2341</v>
      </c>
      <c r="B1116" s="270" t="s">
        <v>2342</v>
      </c>
      <c r="C1116" s="270">
        <v>2810</v>
      </c>
      <c r="D1116" s="270">
        <v>1027.222</v>
      </c>
      <c r="E1116" s="270">
        <v>14</v>
      </c>
      <c r="F1116" s="270">
        <v>4.63</v>
      </c>
      <c r="G1116" s="270" t="s">
        <v>223</v>
      </c>
    </row>
    <row r="1117" spans="1:7">
      <c r="A1117" s="270" t="s">
        <v>2343</v>
      </c>
      <c r="B1117" s="270" t="s">
        <v>2344</v>
      </c>
      <c r="C1117" s="270">
        <v>2580</v>
      </c>
      <c r="D1117" s="270">
        <v>1032.1203829787237</v>
      </c>
      <c r="E1117" s="270">
        <v>14</v>
      </c>
      <c r="F1117" s="270">
        <v>2.15</v>
      </c>
      <c r="G1117" s="270" t="s">
        <v>220</v>
      </c>
    </row>
    <row r="1118" spans="1:7">
      <c r="A1118" s="270" t="s">
        <v>2345</v>
      </c>
      <c r="B1118" s="270" t="s">
        <v>2346</v>
      </c>
      <c r="C1118" s="270">
        <v>2388</v>
      </c>
      <c r="D1118" s="270">
        <v>995.6950833333334</v>
      </c>
      <c r="E1118" s="270">
        <v>12</v>
      </c>
      <c r="F1118" s="270">
        <v>5.9</v>
      </c>
      <c r="G1118" s="270" t="s">
        <v>223</v>
      </c>
    </row>
    <row r="1119" spans="1:7">
      <c r="A1119" s="270" t="s">
        <v>2347</v>
      </c>
      <c r="B1119" s="270" t="s">
        <v>2348</v>
      </c>
      <c r="C1119" s="270">
        <v>2798</v>
      </c>
      <c r="D1119" s="270">
        <v>1057.2271666666666</v>
      </c>
      <c r="E1119" s="270">
        <v>15</v>
      </c>
      <c r="F1119" s="270">
        <v>1.99</v>
      </c>
      <c r="G1119" s="270" t="s">
        <v>220</v>
      </c>
    </row>
    <row r="1120" spans="1:7">
      <c r="A1120" s="270" t="s">
        <v>2349</v>
      </c>
      <c r="B1120" s="270" t="s">
        <v>2350</v>
      </c>
      <c r="C1120" s="270">
        <v>2850</v>
      </c>
      <c r="D1120" s="270">
        <v>934</v>
      </c>
      <c r="E1120" s="270">
        <v>10</v>
      </c>
      <c r="F1120" s="270">
        <v>3.1293617021276594</v>
      </c>
      <c r="G1120" s="270" t="s">
        <v>223</v>
      </c>
    </row>
    <row r="1121" spans="1:7">
      <c r="A1121" s="270" t="s">
        <v>2351</v>
      </c>
      <c r="B1121" s="270" t="s">
        <v>2352</v>
      </c>
      <c r="C1121" s="270">
        <v>2791</v>
      </c>
      <c r="D1121" s="270">
        <v>1025.96</v>
      </c>
      <c r="E1121" s="270">
        <v>13</v>
      </c>
      <c r="F1121" s="270">
        <v>2.14</v>
      </c>
      <c r="G1121" s="270" t="s">
        <v>220</v>
      </c>
    </row>
    <row r="1122" spans="1:7">
      <c r="A1122" s="270" t="s">
        <v>2353</v>
      </c>
      <c r="B1122" s="270" t="s">
        <v>2354</v>
      </c>
      <c r="C1122" s="270">
        <v>2285</v>
      </c>
      <c r="D1122" s="270">
        <v>1047.864</v>
      </c>
      <c r="E1122" s="270">
        <v>14</v>
      </c>
      <c r="F1122" s="270">
        <v>0</v>
      </c>
      <c r="G1122" s="270" t="s">
        <v>217</v>
      </c>
    </row>
    <row r="1123" spans="1:7">
      <c r="A1123" s="270" t="s">
        <v>2355</v>
      </c>
      <c r="B1123" s="270" t="s">
        <v>2356</v>
      </c>
      <c r="C1123" s="270">
        <v>2285</v>
      </c>
      <c r="D1123" s="270">
        <v>995.16700000000003</v>
      </c>
      <c r="E1123" s="270">
        <v>12</v>
      </c>
      <c r="F1123" s="270">
        <v>0</v>
      </c>
      <c r="G1123" s="270" t="s">
        <v>217</v>
      </c>
    </row>
    <row r="1124" spans="1:7">
      <c r="A1124" s="270" t="s">
        <v>2357</v>
      </c>
      <c r="B1124" s="270" t="s">
        <v>2358</v>
      </c>
      <c r="C1124" s="270">
        <v>2285</v>
      </c>
      <c r="D1124" s="270">
        <v>993.47</v>
      </c>
      <c r="E1124" s="270">
        <v>12</v>
      </c>
      <c r="F1124" s="270">
        <v>0</v>
      </c>
      <c r="G1124" s="270" t="s">
        <v>217</v>
      </c>
    </row>
    <row r="1125" spans="1:7">
      <c r="A1125" s="270" t="s">
        <v>2359</v>
      </c>
      <c r="B1125" s="270" t="s">
        <v>2360</v>
      </c>
      <c r="C1125" s="270">
        <v>2107</v>
      </c>
      <c r="D1125" s="270">
        <v>1115.9186666666667</v>
      </c>
      <c r="E1125" s="270">
        <v>17</v>
      </c>
      <c r="F1125" s="270">
        <v>0</v>
      </c>
      <c r="G1125" s="270" t="s">
        <v>217</v>
      </c>
    </row>
    <row r="1126" spans="1:7">
      <c r="A1126" s="270" t="s">
        <v>2361</v>
      </c>
      <c r="B1126" s="270" t="s">
        <v>2362</v>
      </c>
      <c r="C1126" s="270">
        <v>2283</v>
      </c>
      <c r="D1126" s="270">
        <v>1019.705</v>
      </c>
      <c r="E1126" s="270">
        <v>13</v>
      </c>
      <c r="F1126" s="270">
        <v>0</v>
      </c>
      <c r="G1126" s="270" t="s">
        <v>217</v>
      </c>
    </row>
    <row r="1127" spans="1:7">
      <c r="A1127" s="270" t="s">
        <v>2363</v>
      </c>
      <c r="B1127" s="270" t="s">
        <v>2364</v>
      </c>
      <c r="C1127" s="270">
        <v>2800</v>
      </c>
      <c r="D1127" s="270">
        <v>1026.355</v>
      </c>
      <c r="E1127" s="270">
        <v>14</v>
      </c>
      <c r="F1127" s="270">
        <v>2.5499999999999998</v>
      </c>
      <c r="G1127" s="270" t="s">
        <v>223</v>
      </c>
    </row>
    <row r="1128" spans="1:7">
      <c r="A1128" s="270" t="s">
        <v>2365</v>
      </c>
      <c r="B1128" s="270" t="s">
        <v>2366</v>
      </c>
      <c r="C1128" s="270">
        <v>2756</v>
      </c>
      <c r="D1128" s="270">
        <v>1019.2425333333335</v>
      </c>
      <c r="E1128" s="270">
        <v>13</v>
      </c>
      <c r="F1128" s="270">
        <v>1.1499999999999999</v>
      </c>
      <c r="G1128" s="270" t="s">
        <v>220</v>
      </c>
    </row>
    <row r="1129" spans="1:7">
      <c r="A1129" s="270" t="s">
        <v>2367</v>
      </c>
      <c r="B1129" s="270" t="s">
        <v>2368</v>
      </c>
      <c r="C1129" s="270">
        <v>2831</v>
      </c>
      <c r="D1129" s="270">
        <v>1022.586</v>
      </c>
      <c r="E1129" s="270">
        <v>13</v>
      </c>
      <c r="F1129" s="270">
        <v>9.98</v>
      </c>
      <c r="G1129" s="270" t="s">
        <v>226</v>
      </c>
    </row>
    <row r="1130" spans="1:7">
      <c r="A1130" s="270" t="s">
        <v>2369</v>
      </c>
      <c r="B1130" s="270" t="s">
        <v>2370</v>
      </c>
      <c r="C1130" s="270">
        <v>2229</v>
      </c>
      <c r="D1130" s="270">
        <v>1098.5260000000001</v>
      </c>
      <c r="E1130" s="270">
        <v>16</v>
      </c>
      <c r="F1130" s="270">
        <v>0.93500000000000005</v>
      </c>
      <c r="G1130" s="270" t="s">
        <v>220</v>
      </c>
    </row>
    <row r="1131" spans="1:7">
      <c r="A1131" s="270" t="s">
        <v>2371</v>
      </c>
      <c r="B1131" s="270" t="s">
        <v>2372</v>
      </c>
      <c r="C1131" s="270">
        <v>1495</v>
      </c>
      <c r="D1131" s="270">
        <v>1044.442</v>
      </c>
      <c r="E1131" s="270">
        <v>14</v>
      </c>
      <c r="F1131" s="270">
        <v>0</v>
      </c>
      <c r="G1131" s="270" t="s">
        <v>217</v>
      </c>
    </row>
    <row r="1132" spans="1:7">
      <c r="A1132" s="270" t="s">
        <v>2373</v>
      </c>
      <c r="B1132" s="270" t="s">
        <v>2372</v>
      </c>
      <c r="C1132" s="270">
        <v>2229</v>
      </c>
      <c r="D1132" s="270">
        <v>1044.442</v>
      </c>
      <c r="E1132" s="270">
        <v>14</v>
      </c>
      <c r="F1132" s="270">
        <v>0</v>
      </c>
      <c r="G1132" s="270" t="s">
        <v>217</v>
      </c>
    </row>
    <row r="1133" spans="1:7">
      <c r="A1133" s="270" t="s">
        <v>2374</v>
      </c>
      <c r="B1133" s="270" t="s">
        <v>2375</v>
      </c>
      <c r="C1133" s="270">
        <v>2876</v>
      </c>
      <c r="D1133" s="270">
        <v>1014.9425000000001</v>
      </c>
      <c r="E1133" s="270">
        <v>13</v>
      </c>
      <c r="F1133" s="270">
        <v>4.68</v>
      </c>
      <c r="G1133" s="270" t="s">
        <v>223</v>
      </c>
    </row>
    <row r="1134" spans="1:7">
      <c r="A1134" s="270" t="s">
        <v>2376</v>
      </c>
      <c r="B1134" s="270" t="s">
        <v>2377</v>
      </c>
      <c r="C1134" s="270">
        <v>2630</v>
      </c>
      <c r="D1134" s="270">
        <v>1007</v>
      </c>
      <c r="E1134" s="270">
        <v>13</v>
      </c>
      <c r="F1134" s="270">
        <v>2.1578947368421058</v>
      </c>
      <c r="G1134" s="270" t="s">
        <v>220</v>
      </c>
    </row>
    <row r="1135" spans="1:7">
      <c r="A1135" s="270" t="s">
        <v>2378</v>
      </c>
      <c r="B1135" s="270" t="s">
        <v>2379</v>
      </c>
      <c r="C1135" s="270">
        <v>2118</v>
      </c>
      <c r="D1135" s="270">
        <v>1065.8920000000001</v>
      </c>
      <c r="E1135" s="270">
        <v>15</v>
      </c>
      <c r="F1135" s="270">
        <v>0</v>
      </c>
      <c r="G1135" s="270" t="s">
        <v>217</v>
      </c>
    </row>
    <row r="1136" spans="1:7">
      <c r="A1136" s="270" t="s">
        <v>2380</v>
      </c>
      <c r="B1136" s="270" t="s">
        <v>2381</v>
      </c>
      <c r="C1136" s="270">
        <v>2218</v>
      </c>
      <c r="D1136" s="270">
        <v>998.13300000000004</v>
      </c>
      <c r="E1136" s="270">
        <v>12</v>
      </c>
      <c r="F1136" s="270" t="s">
        <v>356</v>
      </c>
      <c r="G1136" s="270" t="s">
        <v>217</v>
      </c>
    </row>
    <row r="1137" spans="1:7">
      <c r="A1137" s="270" t="s">
        <v>2382</v>
      </c>
      <c r="B1137" s="270" t="s">
        <v>2383</v>
      </c>
      <c r="C1137" s="270">
        <v>2787</v>
      </c>
      <c r="D1137" s="270">
        <v>969.18281818181822</v>
      </c>
      <c r="E1137" s="270">
        <v>11</v>
      </c>
      <c r="F1137" s="270">
        <v>1.52</v>
      </c>
      <c r="G1137" s="270" t="s">
        <v>220</v>
      </c>
    </row>
    <row r="1138" spans="1:7">
      <c r="A1138" s="270" t="s">
        <v>2384</v>
      </c>
      <c r="B1138" s="270" t="s">
        <v>2385</v>
      </c>
      <c r="C1138" s="270">
        <v>2171</v>
      </c>
      <c r="D1138" s="270">
        <v>1032.5450000000001</v>
      </c>
      <c r="E1138" s="270">
        <v>14</v>
      </c>
      <c r="F1138" s="270">
        <v>0</v>
      </c>
      <c r="G1138" s="270" t="s">
        <v>217</v>
      </c>
    </row>
    <row r="1139" spans="1:7">
      <c r="A1139" s="270" t="s">
        <v>2386</v>
      </c>
      <c r="B1139" s="270" t="s">
        <v>2387</v>
      </c>
      <c r="C1139" s="270">
        <v>2460</v>
      </c>
      <c r="D1139" s="270">
        <v>924</v>
      </c>
      <c r="E1139" s="270">
        <v>9</v>
      </c>
      <c r="F1139" s="270">
        <v>4.76</v>
      </c>
      <c r="G1139" s="270" t="s">
        <v>223</v>
      </c>
    </row>
    <row r="1140" spans="1:7">
      <c r="A1140" s="270" t="s">
        <v>2388</v>
      </c>
      <c r="B1140" s="270" t="s">
        <v>2389</v>
      </c>
      <c r="C1140" s="270">
        <v>2711</v>
      </c>
      <c r="D1140" s="270">
        <v>1017.3046666666665</v>
      </c>
      <c r="E1140" s="270">
        <v>13</v>
      </c>
      <c r="F1140" s="270">
        <v>5.01</v>
      </c>
      <c r="G1140" s="270" t="s">
        <v>223</v>
      </c>
    </row>
    <row r="1141" spans="1:7">
      <c r="A1141" s="270" t="s">
        <v>2390</v>
      </c>
      <c r="B1141" s="270" t="s">
        <v>2391</v>
      </c>
      <c r="C1141" s="270">
        <v>2486</v>
      </c>
      <c r="D1141" s="270">
        <v>996.13599999999997</v>
      </c>
      <c r="E1141" s="270">
        <v>12</v>
      </c>
      <c r="F1141" s="270">
        <v>0.28000000000000003</v>
      </c>
      <c r="G1141" s="270" t="s">
        <v>220</v>
      </c>
    </row>
    <row r="1142" spans="1:7">
      <c r="A1142" s="270" t="s">
        <v>2392</v>
      </c>
      <c r="B1142" s="270" t="s">
        <v>2393</v>
      </c>
      <c r="C1142" s="270">
        <v>2343</v>
      </c>
      <c r="D1142" s="270">
        <v>1008</v>
      </c>
      <c r="E1142" s="270">
        <v>13</v>
      </c>
      <c r="F1142" s="270">
        <v>3.26</v>
      </c>
      <c r="G1142" s="270" t="s">
        <v>223</v>
      </c>
    </row>
    <row r="1143" spans="1:7">
      <c r="A1143" s="270" t="s">
        <v>2394</v>
      </c>
      <c r="B1143" s="270" t="s">
        <v>2395</v>
      </c>
      <c r="C1143" s="270">
        <v>2311</v>
      </c>
      <c r="D1143" s="270">
        <v>1018.172</v>
      </c>
      <c r="E1143" s="270">
        <v>13</v>
      </c>
      <c r="F1143" s="270">
        <v>2.94</v>
      </c>
      <c r="G1143" s="270" t="s">
        <v>223</v>
      </c>
    </row>
    <row r="1144" spans="1:7">
      <c r="A1144" s="270" t="s">
        <v>2396</v>
      </c>
      <c r="B1144" s="270" t="s">
        <v>2397</v>
      </c>
      <c r="C1144" s="270">
        <v>2440</v>
      </c>
      <c r="D1144" s="270">
        <v>944.03800000000001</v>
      </c>
      <c r="E1144" s="270">
        <v>10</v>
      </c>
      <c r="F1144" s="270">
        <v>3.1791304347826088</v>
      </c>
      <c r="G1144" s="270" t="s">
        <v>223</v>
      </c>
    </row>
    <row r="1145" spans="1:7">
      <c r="A1145" s="270" t="s">
        <v>2398</v>
      </c>
      <c r="B1145" s="270" t="s">
        <v>2399</v>
      </c>
      <c r="C1145" s="270">
        <v>2163</v>
      </c>
      <c r="D1145" s="270">
        <v>794.23599999999999</v>
      </c>
      <c r="E1145" s="270">
        <v>4</v>
      </c>
      <c r="F1145" s="270">
        <v>1.87</v>
      </c>
      <c r="G1145" s="270" t="s">
        <v>220</v>
      </c>
    </row>
    <row r="1146" spans="1:7">
      <c r="A1146" s="270" t="s">
        <v>2400</v>
      </c>
      <c r="B1146" s="270" t="s">
        <v>2401</v>
      </c>
      <c r="C1146" s="270">
        <v>2711</v>
      </c>
      <c r="D1146" s="270">
        <v>1014.1950000000001</v>
      </c>
      <c r="E1146" s="270">
        <v>13</v>
      </c>
      <c r="F1146" s="270">
        <v>6.22</v>
      </c>
      <c r="G1146" s="270" t="s">
        <v>226</v>
      </c>
    </row>
    <row r="1147" spans="1:7">
      <c r="A1147" s="270" t="s">
        <v>2402</v>
      </c>
      <c r="B1147" s="270" t="s">
        <v>2403</v>
      </c>
      <c r="C1147" s="270">
        <v>2580</v>
      </c>
      <c r="D1147" s="270">
        <v>1038</v>
      </c>
      <c r="E1147" s="270">
        <v>14</v>
      </c>
      <c r="F1147" s="270">
        <v>1.6700000000000004</v>
      </c>
      <c r="G1147" s="270" t="s">
        <v>220</v>
      </c>
    </row>
    <row r="1148" spans="1:7">
      <c r="A1148" s="270" t="s">
        <v>2404</v>
      </c>
      <c r="B1148" s="270" t="s">
        <v>2405</v>
      </c>
      <c r="C1148" s="270">
        <v>2577</v>
      </c>
      <c r="D1148" s="270">
        <v>1054</v>
      </c>
      <c r="E1148" s="270">
        <v>15</v>
      </c>
      <c r="F1148" s="270">
        <v>0.76774193548387115</v>
      </c>
      <c r="G1148" s="270" t="s">
        <v>220</v>
      </c>
    </row>
    <row r="1149" spans="1:7">
      <c r="A1149" s="270" t="s">
        <v>2406</v>
      </c>
      <c r="B1149" s="270" t="s">
        <v>2407</v>
      </c>
      <c r="C1149" s="270">
        <v>2294</v>
      </c>
      <c r="D1149" s="270">
        <v>966.68600000000004</v>
      </c>
      <c r="E1149" s="270">
        <v>11</v>
      </c>
      <c r="F1149" s="270">
        <v>0</v>
      </c>
      <c r="G1149" s="270" t="s">
        <v>217</v>
      </c>
    </row>
    <row r="1150" spans="1:7">
      <c r="A1150" s="270" t="s">
        <v>2408</v>
      </c>
      <c r="B1150" s="270" t="s">
        <v>2407</v>
      </c>
      <c r="C1150" s="270">
        <v>2324</v>
      </c>
      <c r="D1150" s="270">
        <v>958</v>
      </c>
      <c r="E1150" s="270">
        <v>11</v>
      </c>
      <c r="F1150" s="270">
        <v>1.42</v>
      </c>
      <c r="G1150" s="270" t="s">
        <v>220</v>
      </c>
    </row>
    <row r="1151" spans="1:7">
      <c r="A1151" s="270" t="s">
        <v>2409</v>
      </c>
      <c r="B1151" s="270" t="s">
        <v>2410</v>
      </c>
      <c r="C1151" s="270">
        <v>2340</v>
      </c>
      <c r="D1151" s="270">
        <v>988.13499999999999</v>
      </c>
      <c r="E1151" s="270">
        <v>12</v>
      </c>
      <c r="F1151" s="270">
        <v>2.86</v>
      </c>
      <c r="G1151" s="270" t="s">
        <v>223</v>
      </c>
    </row>
    <row r="1152" spans="1:7">
      <c r="A1152" s="270" t="s">
        <v>2411</v>
      </c>
      <c r="B1152" s="270" t="s">
        <v>2412</v>
      </c>
      <c r="C1152" s="270">
        <v>2372</v>
      </c>
      <c r="D1152" s="270">
        <v>967</v>
      </c>
      <c r="E1152" s="270">
        <v>11</v>
      </c>
      <c r="F1152" s="270">
        <v>3.8971428571428568</v>
      </c>
      <c r="G1152" s="270" t="s">
        <v>223</v>
      </c>
    </row>
    <row r="1153" spans="1:7">
      <c r="A1153" s="270" t="s">
        <v>2413</v>
      </c>
      <c r="B1153" s="270" t="s">
        <v>2414</v>
      </c>
      <c r="C1153" s="270">
        <v>2330</v>
      </c>
      <c r="D1153" s="270">
        <v>1023.8725151515149</v>
      </c>
      <c r="E1153" s="270">
        <v>13</v>
      </c>
      <c r="F1153" s="270">
        <v>2.4300000000000002</v>
      </c>
      <c r="G1153" s="270" t="s">
        <v>223</v>
      </c>
    </row>
    <row r="1154" spans="1:7">
      <c r="A1154" s="270" t="s">
        <v>2415</v>
      </c>
      <c r="B1154" s="270" t="s">
        <v>2416</v>
      </c>
      <c r="C1154" s="270">
        <v>2330</v>
      </c>
      <c r="D1154" s="270">
        <v>1043</v>
      </c>
      <c r="E1154" s="270">
        <v>14</v>
      </c>
      <c r="F1154" s="270">
        <v>1.9385964912280704</v>
      </c>
      <c r="G1154" s="270" t="s">
        <v>220</v>
      </c>
    </row>
    <row r="1155" spans="1:7">
      <c r="A1155" s="270" t="s">
        <v>2417</v>
      </c>
      <c r="B1155" s="270" t="s">
        <v>2418</v>
      </c>
      <c r="C1155" s="270">
        <v>2460</v>
      </c>
      <c r="D1155" s="270">
        <v>996.4</v>
      </c>
      <c r="E1155" s="270">
        <v>12</v>
      </c>
      <c r="F1155" s="270">
        <v>2.925238095238095</v>
      </c>
      <c r="G1155" s="270" t="s">
        <v>223</v>
      </c>
    </row>
    <row r="1156" spans="1:7">
      <c r="A1156" s="270" t="s">
        <v>2419</v>
      </c>
      <c r="B1156" s="270" t="s">
        <v>2420</v>
      </c>
      <c r="C1156" s="270">
        <v>2460</v>
      </c>
      <c r="D1156" s="270">
        <v>1002</v>
      </c>
      <c r="E1156" s="270">
        <v>13</v>
      </c>
      <c r="F1156" s="270">
        <v>2.925238095238095</v>
      </c>
      <c r="G1156" s="270" t="s">
        <v>223</v>
      </c>
    </row>
    <row r="1157" spans="1:7">
      <c r="A1157" s="270" t="s">
        <v>2421</v>
      </c>
      <c r="B1157" s="270" t="s">
        <v>2422</v>
      </c>
      <c r="C1157" s="270">
        <v>2460</v>
      </c>
      <c r="D1157" s="270">
        <v>1002</v>
      </c>
      <c r="E1157" s="270">
        <v>13</v>
      </c>
      <c r="F1157" s="270">
        <v>2.925238095238095</v>
      </c>
      <c r="G1157" s="270" t="s">
        <v>223</v>
      </c>
    </row>
    <row r="1158" spans="1:7">
      <c r="A1158" s="270" t="s">
        <v>2423</v>
      </c>
      <c r="B1158" s="270" t="s">
        <v>2424</v>
      </c>
      <c r="C1158" s="270">
        <v>2221</v>
      </c>
      <c r="D1158" s="270">
        <v>1032.213</v>
      </c>
      <c r="E1158" s="270">
        <v>14</v>
      </c>
      <c r="F1158" s="270">
        <v>0</v>
      </c>
      <c r="G1158" s="270" t="s">
        <v>217</v>
      </c>
    </row>
    <row r="1159" spans="1:7">
      <c r="A1159" s="270" t="s">
        <v>2425</v>
      </c>
      <c r="B1159" s="270" t="s">
        <v>2426</v>
      </c>
      <c r="C1159" s="270">
        <v>2168</v>
      </c>
      <c r="D1159" s="270">
        <v>788.68899999999996</v>
      </c>
      <c r="E1159" s="270">
        <v>4</v>
      </c>
      <c r="F1159" s="270">
        <v>0</v>
      </c>
      <c r="G1159" s="270" t="s">
        <v>217</v>
      </c>
    </row>
    <row r="1160" spans="1:7">
      <c r="A1160" s="270" t="s">
        <v>2427</v>
      </c>
      <c r="B1160" s="270" t="s">
        <v>2428</v>
      </c>
      <c r="C1160" s="270">
        <v>2650</v>
      </c>
      <c r="D1160" s="270">
        <v>995.28599999999994</v>
      </c>
      <c r="E1160" s="270">
        <v>12</v>
      </c>
      <c r="F1160" s="270">
        <v>1.19</v>
      </c>
      <c r="G1160" s="270" t="s">
        <v>220</v>
      </c>
    </row>
    <row r="1161" spans="1:7">
      <c r="A1161" s="270" t="s">
        <v>2429</v>
      </c>
      <c r="B1161" s="270" t="s">
        <v>2430</v>
      </c>
      <c r="C1161" s="270">
        <v>2849</v>
      </c>
      <c r="D1161" s="270">
        <v>1004.857</v>
      </c>
      <c r="E1161" s="270">
        <v>13</v>
      </c>
      <c r="F1161" s="270">
        <v>3.5684999999999993</v>
      </c>
      <c r="G1161" s="270" t="s">
        <v>223</v>
      </c>
    </row>
    <row r="1162" spans="1:7">
      <c r="A1162" s="270" t="s">
        <v>2431</v>
      </c>
      <c r="B1162" s="270" t="s">
        <v>2432</v>
      </c>
      <c r="C1162" s="270">
        <v>2620</v>
      </c>
      <c r="D1162" s="270">
        <v>1112.914</v>
      </c>
      <c r="E1162" s="270">
        <v>17</v>
      </c>
      <c r="F1162" s="270">
        <v>0.48000000000000004</v>
      </c>
      <c r="G1162" s="270" t="s">
        <v>220</v>
      </c>
    </row>
    <row r="1163" spans="1:7">
      <c r="A1163" s="270" t="s">
        <v>2433</v>
      </c>
      <c r="B1163" s="270" t="s">
        <v>2434</v>
      </c>
      <c r="C1163" s="270">
        <v>2283</v>
      </c>
      <c r="D1163" s="270">
        <v>979.06320000000005</v>
      </c>
      <c r="E1163" s="270">
        <v>12</v>
      </c>
      <c r="F1163" s="270">
        <v>0</v>
      </c>
      <c r="G1163" s="270" t="s">
        <v>217</v>
      </c>
    </row>
    <row r="1164" spans="1:7">
      <c r="A1164" s="270" t="s">
        <v>2435</v>
      </c>
      <c r="B1164" s="270" t="s">
        <v>2436</v>
      </c>
      <c r="C1164" s="270">
        <v>2453</v>
      </c>
      <c r="D1164" s="270">
        <v>823.77099999999996</v>
      </c>
      <c r="E1164" s="270">
        <v>5</v>
      </c>
      <c r="F1164" s="270">
        <v>4.2783333333333333</v>
      </c>
      <c r="G1164" s="270" t="s">
        <v>223</v>
      </c>
    </row>
    <row r="1165" spans="1:7">
      <c r="A1165" s="270" t="s">
        <v>2437</v>
      </c>
      <c r="B1165" s="270" t="s">
        <v>2438</v>
      </c>
      <c r="C1165" s="270">
        <v>2470</v>
      </c>
      <c r="D1165" s="270">
        <v>877.45600000000002</v>
      </c>
      <c r="E1165" s="270">
        <v>8</v>
      </c>
      <c r="F1165" s="270">
        <v>0.9</v>
      </c>
      <c r="G1165" s="270" t="s">
        <v>220</v>
      </c>
    </row>
    <row r="1166" spans="1:7">
      <c r="A1166" s="270" t="s">
        <v>2439</v>
      </c>
      <c r="B1166" s="270" t="s">
        <v>2440</v>
      </c>
      <c r="C1166" s="270">
        <v>2329</v>
      </c>
      <c r="D1166" s="270">
        <v>973.04</v>
      </c>
      <c r="E1166" s="270">
        <v>11</v>
      </c>
      <c r="F1166" s="270">
        <v>5.01</v>
      </c>
      <c r="G1166" s="270" t="s">
        <v>223</v>
      </c>
    </row>
    <row r="1167" spans="1:7">
      <c r="A1167" s="270" t="s">
        <v>2441</v>
      </c>
      <c r="B1167" s="270" t="s">
        <v>2442</v>
      </c>
      <c r="C1167" s="270">
        <v>2069</v>
      </c>
      <c r="D1167" s="270">
        <v>1122.098</v>
      </c>
      <c r="E1167" s="270">
        <v>17</v>
      </c>
      <c r="F1167" s="270">
        <v>0</v>
      </c>
      <c r="G1167" s="270" t="s">
        <v>217</v>
      </c>
    </row>
    <row r="1168" spans="1:7">
      <c r="A1168" s="270" t="s">
        <v>2443</v>
      </c>
      <c r="B1168" s="270" t="s">
        <v>2444</v>
      </c>
      <c r="C1168" s="270">
        <v>2350</v>
      </c>
      <c r="D1168" s="270">
        <v>1068</v>
      </c>
      <c r="E1168" s="270">
        <v>15</v>
      </c>
      <c r="F1168" s="270">
        <v>3.8563636363636364</v>
      </c>
      <c r="G1168" s="270" t="s">
        <v>223</v>
      </c>
    </row>
    <row r="1169" spans="1:7">
      <c r="A1169" s="270" t="s">
        <v>2445</v>
      </c>
      <c r="B1169" s="270" t="s">
        <v>2446</v>
      </c>
      <c r="C1169" s="270">
        <v>2154</v>
      </c>
      <c r="D1169" s="270">
        <v>1110.7570000000001</v>
      </c>
      <c r="E1169" s="270">
        <v>17</v>
      </c>
      <c r="F1169" s="270">
        <v>0</v>
      </c>
      <c r="G1169" s="270" t="s">
        <v>217</v>
      </c>
    </row>
    <row r="1170" spans="1:7">
      <c r="A1170" s="270" t="s">
        <v>2447</v>
      </c>
      <c r="B1170" s="270" t="s">
        <v>2448</v>
      </c>
      <c r="C1170" s="270">
        <v>2333</v>
      </c>
      <c r="D1170" s="270">
        <v>992.09299999999996</v>
      </c>
      <c r="E1170" s="270">
        <v>12</v>
      </c>
      <c r="F1170" s="270">
        <v>2.19</v>
      </c>
      <c r="G1170" s="270" t="s">
        <v>220</v>
      </c>
    </row>
    <row r="1171" spans="1:7">
      <c r="A1171" s="270" t="s">
        <v>2449</v>
      </c>
      <c r="B1171" s="270" t="s">
        <v>2450</v>
      </c>
      <c r="C1171" s="270">
        <v>2068</v>
      </c>
      <c r="D1171" s="270">
        <v>1135.6759999999999</v>
      </c>
      <c r="E1171" s="270">
        <v>17</v>
      </c>
      <c r="F1171" s="270">
        <v>0</v>
      </c>
      <c r="G1171" s="270" t="s">
        <v>217</v>
      </c>
    </row>
    <row r="1172" spans="1:7">
      <c r="A1172" s="270" t="s">
        <v>2451</v>
      </c>
      <c r="B1172" s="270" t="s">
        <v>2452</v>
      </c>
      <c r="C1172" s="270">
        <v>2749</v>
      </c>
      <c r="D1172" s="270">
        <v>1069.4000000000001</v>
      </c>
      <c r="E1172" s="270">
        <v>15</v>
      </c>
      <c r="F1172" s="270">
        <v>0.03</v>
      </c>
      <c r="G1172" s="270" t="s">
        <v>217</v>
      </c>
    </row>
    <row r="1173" spans="1:7">
      <c r="A1173" s="270" t="s">
        <v>2453</v>
      </c>
      <c r="B1173" s="270" t="s">
        <v>2454</v>
      </c>
      <c r="C1173" s="270">
        <v>2611</v>
      </c>
      <c r="D1173" s="270">
        <v>1050.76</v>
      </c>
      <c r="E1173" s="270">
        <v>14</v>
      </c>
      <c r="F1173" s="270">
        <v>0.39</v>
      </c>
      <c r="G1173" s="270" t="s">
        <v>220</v>
      </c>
    </row>
    <row r="1174" spans="1:7">
      <c r="A1174" s="270" t="s">
        <v>2455</v>
      </c>
      <c r="B1174" s="270" t="s">
        <v>2456</v>
      </c>
      <c r="C1174" s="270">
        <v>2486</v>
      </c>
      <c r="D1174" s="270">
        <v>1057.0609999999999</v>
      </c>
      <c r="E1174" s="270">
        <v>15</v>
      </c>
      <c r="F1174" s="270">
        <v>9.9999999999999992E-2</v>
      </c>
      <c r="G1174" s="270" t="s">
        <v>217</v>
      </c>
    </row>
    <row r="1175" spans="1:7">
      <c r="A1175" s="270" t="s">
        <v>2457</v>
      </c>
      <c r="B1175" s="270" t="s">
        <v>2456</v>
      </c>
      <c r="C1175" s="270">
        <v>2487</v>
      </c>
      <c r="D1175" s="270">
        <v>1057.0609999999999</v>
      </c>
      <c r="E1175" s="270">
        <v>15</v>
      </c>
      <c r="F1175" s="270">
        <v>0.09</v>
      </c>
      <c r="G1175" s="270" t="s">
        <v>217</v>
      </c>
    </row>
    <row r="1176" spans="1:7">
      <c r="A1176" s="270" t="s">
        <v>2458</v>
      </c>
      <c r="B1176" s="270" t="s">
        <v>2459</v>
      </c>
      <c r="C1176" s="270">
        <v>2170</v>
      </c>
      <c r="D1176" s="270">
        <v>998.16600000000005</v>
      </c>
      <c r="E1176" s="270">
        <v>12</v>
      </c>
      <c r="F1176" s="270">
        <v>0</v>
      </c>
      <c r="G1176" s="270" t="s">
        <v>217</v>
      </c>
    </row>
    <row r="1177" spans="1:7">
      <c r="A1177" s="270" t="s">
        <v>2460</v>
      </c>
      <c r="B1177" s="270" t="s">
        <v>2461</v>
      </c>
      <c r="C1177" s="270">
        <v>2536</v>
      </c>
      <c r="D1177" s="270">
        <v>910.67700000000002</v>
      </c>
      <c r="E1177" s="270">
        <v>9</v>
      </c>
      <c r="F1177" s="270">
        <v>1.73</v>
      </c>
      <c r="G1177" s="270" t="s">
        <v>220</v>
      </c>
    </row>
    <row r="1178" spans="1:7">
      <c r="A1178" s="270" t="s">
        <v>2462</v>
      </c>
      <c r="B1178" s="270" t="s">
        <v>2463</v>
      </c>
      <c r="C1178" s="270">
        <v>2560</v>
      </c>
      <c r="D1178" s="270">
        <v>1014.45</v>
      </c>
      <c r="E1178" s="270">
        <v>13</v>
      </c>
      <c r="F1178" s="270">
        <v>0.14000000000000001</v>
      </c>
      <c r="G1178" s="270" t="s">
        <v>217</v>
      </c>
    </row>
    <row r="1179" spans="1:7">
      <c r="A1179" s="270" t="s">
        <v>2464</v>
      </c>
      <c r="B1179" s="270" t="s">
        <v>2463</v>
      </c>
      <c r="C1179" s="270">
        <v>2574</v>
      </c>
      <c r="D1179" s="270">
        <v>1014.45</v>
      </c>
      <c r="E1179" s="270">
        <v>13</v>
      </c>
      <c r="F1179" s="270">
        <v>0.14000000000000001</v>
      </c>
      <c r="G1179" s="270" t="s">
        <v>217</v>
      </c>
    </row>
    <row r="1180" spans="1:7">
      <c r="A1180" s="270" t="s">
        <v>2465</v>
      </c>
      <c r="B1180" s="270" t="s">
        <v>2466</v>
      </c>
      <c r="C1180" s="270">
        <v>2631</v>
      </c>
      <c r="D1180" s="270">
        <v>983.75900000000001</v>
      </c>
      <c r="E1180" s="270">
        <v>12</v>
      </c>
      <c r="F1180" s="270">
        <v>3.66</v>
      </c>
      <c r="G1180" s="270" t="s">
        <v>223</v>
      </c>
    </row>
    <row r="1181" spans="1:7">
      <c r="A1181" s="270" t="s">
        <v>2467</v>
      </c>
      <c r="B1181" s="270" t="s">
        <v>2466</v>
      </c>
      <c r="C1181" s="270">
        <v>2632</v>
      </c>
      <c r="D1181" s="270">
        <v>983.75900000000001</v>
      </c>
      <c r="E1181" s="270">
        <v>12</v>
      </c>
      <c r="F1181" s="270">
        <v>3.66</v>
      </c>
      <c r="G1181" s="270" t="s">
        <v>223</v>
      </c>
    </row>
    <row r="1182" spans="1:7">
      <c r="A1182" s="270" t="s">
        <v>2468</v>
      </c>
      <c r="B1182" s="270" t="s">
        <v>2469</v>
      </c>
      <c r="C1182" s="270">
        <v>2257</v>
      </c>
      <c r="D1182" s="270">
        <v>1013.078</v>
      </c>
      <c r="E1182" s="270">
        <v>13</v>
      </c>
      <c r="F1182" s="270">
        <v>0.12</v>
      </c>
      <c r="G1182" s="270" t="s">
        <v>217</v>
      </c>
    </row>
    <row r="1183" spans="1:7">
      <c r="A1183" s="270" t="s">
        <v>2470</v>
      </c>
      <c r="B1183" s="270" t="s">
        <v>2469</v>
      </c>
      <c r="C1183" s="270">
        <v>2557</v>
      </c>
      <c r="D1183" s="270">
        <v>1013.078</v>
      </c>
      <c r="E1183" s="270">
        <v>13</v>
      </c>
      <c r="F1183" s="270">
        <v>0</v>
      </c>
      <c r="G1183" s="270" t="s">
        <v>217</v>
      </c>
    </row>
    <row r="1184" spans="1:7">
      <c r="A1184" s="270" t="s">
        <v>2471</v>
      </c>
      <c r="B1184" s="270" t="s">
        <v>2472</v>
      </c>
      <c r="C1184" s="270">
        <v>2281</v>
      </c>
      <c r="D1184" s="270">
        <v>1051</v>
      </c>
      <c r="E1184" s="270">
        <v>15</v>
      </c>
      <c r="F1184" s="270">
        <v>0.3</v>
      </c>
      <c r="G1184" s="270" t="s">
        <v>220</v>
      </c>
    </row>
    <row r="1185" spans="1:7">
      <c r="A1185" s="270" t="s">
        <v>2473</v>
      </c>
      <c r="B1185" s="270" t="s">
        <v>2474</v>
      </c>
      <c r="C1185" s="270">
        <v>2823</v>
      </c>
      <c r="D1185" s="270">
        <v>1033</v>
      </c>
      <c r="E1185" s="270">
        <v>14</v>
      </c>
      <c r="F1185" s="270">
        <v>5.1275000000000004</v>
      </c>
      <c r="G1185" s="270" t="s">
        <v>223</v>
      </c>
    </row>
    <row r="1186" spans="1:7">
      <c r="A1186" s="270" t="s">
        <v>2475</v>
      </c>
      <c r="B1186" s="270" t="s">
        <v>2476</v>
      </c>
      <c r="C1186" s="270">
        <v>2756</v>
      </c>
      <c r="D1186" s="270">
        <v>1072.4929999999999</v>
      </c>
      <c r="E1186" s="270">
        <v>15</v>
      </c>
      <c r="F1186" s="270">
        <v>0.35</v>
      </c>
      <c r="G1186" s="270" t="s">
        <v>220</v>
      </c>
    </row>
    <row r="1187" spans="1:7">
      <c r="A1187" s="270" t="s">
        <v>2477</v>
      </c>
      <c r="B1187" s="270" t="s">
        <v>2478</v>
      </c>
      <c r="C1187" s="270">
        <v>2339</v>
      </c>
      <c r="D1187" s="270">
        <v>1005</v>
      </c>
      <c r="E1187" s="270">
        <v>13</v>
      </c>
      <c r="F1187" s="270">
        <v>3.1114285714285717</v>
      </c>
      <c r="G1187" s="270" t="s">
        <v>223</v>
      </c>
    </row>
    <row r="1188" spans="1:7">
      <c r="A1188" s="270" t="s">
        <v>2479</v>
      </c>
      <c r="B1188" s="270" t="s">
        <v>2480</v>
      </c>
      <c r="C1188" s="270">
        <v>2727</v>
      </c>
      <c r="D1188" s="270">
        <v>1004.4505</v>
      </c>
      <c r="E1188" s="270">
        <v>13</v>
      </c>
      <c r="F1188" s="270">
        <v>2.84</v>
      </c>
      <c r="G1188" s="270" t="s">
        <v>223</v>
      </c>
    </row>
    <row r="1189" spans="1:7">
      <c r="A1189" s="270" t="s">
        <v>2481</v>
      </c>
      <c r="B1189" s="270" t="s">
        <v>2482</v>
      </c>
      <c r="C1189" s="270">
        <v>2582</v>
      </c>
      <c r="D1189" s="270">
        <v>1096.6669999999999</v>
      </c>
      <c r="E1189" s="270">
        <v>16</v>
      </c>
      <c r="F1189" s="270">
        <v>1.8028571428571429</v>
      </c>
      <c r="G1189" s="270" t="s">
        <v>220</v>
      </c>
    </row>
    <row r="1190" spans="1:7">
      <c r="A1190" s="270" t="s">
        <v>2483</v>
      </c>
      <c r="B1190" s="270" t="s">
        <v>2484</v>
      </c>
      <c r="C1190" s="270">
        <v>2281</v>
      </c>
      <c r="D1190" s="270">
        <v>1039.48</v>
      </c>
      <c r="E1190" s="270">
        <v>14</v>
      </c>
      <c r="F1190" s="270">
        <v>0</v>
      </c>
      <c r="G1190" s="270" t="s">
        <v>217</v>
      </c>
    </row>
    <row r="1191" spans="1:7">
      <c r="A1191" s="270" t="s">
        <v>2485</v>
      </c>
      <c r="B1191" s="270" t="s">
        <v>2486</v>
      </c>
      <c r="C1191" s="270">
        <v>2570</v>
      </c>
      <c r="D1191" s="270">
        <v>1101.895</v>
      </c>
      <c r="E1191" s="270">
        <v>17</v>
      </c>
      <c r="F1191" s="270">
        <v>0.03</v>
      </c>
      <c r="G1191" s="270" t="s">
        <v>217</v>
      </c>
    </row>
    <row r="1192" spans="1:7">
      <c r="A1192" s="270" t="s">
        <v>2487</v>
      </c>
      <c r="B1192" s="270" t="s">
        <v>2488</v>
      </c>
      <c r="C1192" s="270">
        <v>2474</v>
      </c>
      <c r="D1192" s="270">
        <v>898.92</v>
      </c>
      <c r="E1192" s="270">
        <v>8</v>
      </c>
      <c r="F1192" s="270">
        <v>1.3</v>
      </c>
      <c r="G1192" s="270" t="s">
        <v>220</v>
      </c>
    </row>
    <row r="1193" spans="1:7">
      <c r="A1193" s="270" t="s">
        <v>2489</v>
      </c>
      <c r="B1193" s="270" t="s">
        <v>2490</v>
      </c>
      <c r="C1193" s="270">
        <v>2171</v>
      </c>
      <c r="D1193" s="270">
        <v>1037.835</v>
      </c>
      <c r="E1193" s="270">
        <v>14</v>
      </c>
      <c r="F1193" s="270">
        <v>0</v>
      </c>
      <c r="G1193" s="270" t="s">
        <v>217</v>
      </c>
    </row>
    <row r="1194" spans="1:7">
      <c r="A1194" s="270" t="s">
        <v>2491</v>
      </c>
      <c r="B1194" s="270" t="s">
        <v>2492</v>
      </c>
      <c r="C1194" s="270">
        <v>2178</v>
      </c>
      <c r="D1194" s="270">
        <v>1012.115</v>
      </c>
      <c r="E1194" s="270">
        <v>13</v>
      </c>
      <c r="F1194" s="270">
        <v>7.0000000000000007E-2</v>
      </c>
      <c r="G1194" s="270" t="s">
        <v>217</v>
      </c>
    </row>
    <row r="1195" spans="1:7">
      <c r="A1195" s="270" t="s">
        <v>2493</v>
      </c>
      <c r="B1195" s="270" t="s">
        <v>2494</v>
      </c>
      <c r="C1195" s="270">
        <v>2259</v>
      </c>
      <c r="D1195" s="270">
        <v>1054.6669999999999</v>
      </c>
      <c r="E1195" s="270">
        <v>15</v>
      </c>
      <c r="F1195" s="270">
        <v>1</v>
      </c>
      <c r="G1195" s="270" t="s">
        <v>220</v>
      </c>
    </row>
    <row r="1196" spans="1:7">
      <c r="A1196" s="270" t="s">
        <v>2495</v>
      </c>
      <c r="B1196" s="270" t="s">
        <v>2496</v>
      </c>
      <c r="C1196" s="270">
        <v>2325</v>
      </c>
      <c r="D1196" s="270">
        <v>1033.2170000000001</v>
      </c>
      <c r="E1196" s="270">
        <v>14</v>
      </c>
      <c r="F1196" s="270">
        <v>1.2191304347826086</v>
      </c>
      <c r="G1196" s="270" t="s">
        <v>220</v>
      </c>
    </row>
    <row r="1197" spans="1:7">
      <c r="A1197" s="270" t="s">
        <v>2497</v>
      </c>
      <c r="B1197" s="270" t="s">
        <v>2496</v>
      </c>
      <c r="C1197" s="270">
        <v>2484</v>
      </c>
      <c r="D1197" s="270">
        <v>911</v>
      </c>
      <c r="E1197" s="270">
        <v>9</v>
      </c>
      <c r="F1197" s="270">
        <v>0.80812499999999987</v>
      </c>
      <c r="G1197" s="270" t="s">
        <v>220</v>
      </c>
    </row>
    <row r="1198" spans="1:7">
      <c r="A1198" s="270" t="s">
        <v>2498</v>
      </c>
      <c r="B1198" s="270" t="s">
        <v>2499</v>
      </c>
      <c r="C1198" s="270">
        <v>2429</v>
      </c>
      <c r="D1198" s="270">
        <v>1015</v>
      </c>
      <c r="E1198" s="270">
        <v>13</v>
      </c>
      <c r="F1198" s="270">
        <v>1.9822222222222221</v>
      </c>
      <c r="G1198" s="270" t="s">
        <v>220</v>
      </c>
    </row>
    <row r="1199" spans="1:7">
      <c r="A1199" s="270" t="s">
        <v>2500</v>
      </c>
      <c r="B1199" s="270" t="s">
        <v>2501</v>
      </c>
      <c r="C1199" s="270">
        <v>2474</v>
      </c>
      <c r="D1199" s="270">
        <v>997.23800000000006</v>
      </c>
      <c r="E1199" s="270">
        <v>12</v>
      </c>
      <c r="F1199" s="270">
        <v>1.19</v>
      </c>
      <c r="G1199" s="270" t="s">
        <v>220</v>
      </c>
    </row>
    <row r="1200" spans="1:7">
      <c r="A1200" s="270" t="s">
        <v>2502</v>
      </c>
      <c r="B1200" s="270" t="s">
        <v>2503</v>
      </c>
      <c r="C1200" s="270">
        <v>2424</v>
      </c>
      <c r="D1200" s="270">
        <v>881</v>
      </c>
      <c r="E1200" s="270">
        <v>8</v>
      </c>
      <c r="F1200" s="270">
        <v>2.7816666666666667</v>
      </c>
      <c r="G1200" s="270" t="s">
        <v>223</v>
      </c>
    </row>
    <row r="1201" spans="1:7">
      <c r="A1201" s="270" t="s">
        <v>2504</v>
      </c>
      <c r="B1201" s="270" t="s">
        <v>2505</v>
      </c>
      <c r="C1201" s="270">
        <v>2021</v>
      </c>
      <c r="D1201" s="270">
        <v>1105.385</v>
      </c>
      <c r="E1201" s="270">
        <v>17</v>
      </c>
      <c r="F1201" s="270">
        <v>0</v>
      </c>
      <c r="G1201" s="270" t="s">
        <v>217</v>
      </c>
    </row>
    <row r="1202" spans="1:7">
      <c r="A1202" s="270" t="s">
        <v>2506</v>
      </c>
      <c r="B1202" s="270" t="s">
        <v>2507</v>
      </c>
      <c r="C1202" s="270">
        <v>2450</v>
      </c>
      <c r="D1202" s="270">
        <v>973.96094117647056</v>
      </c>
      <c r="E1202" s="270">
        <v>11</v>
      </c>
      <c r="F1202" s="270">
        <v>2.08</v>
      </c>
      <c r="G1202" s="270" t="s">
        <v>220</v>
      </c>
    </row>
    <row r="1203" spans="1:7">
      <c r="A1203" s="270" t="s">
        <v>2508</v>
      </c>
      <c r="B1203" s="270" t="s">
        <v>2509</v>
      </c>
      <c r="C1203" s="270">
        <v>2250</v>
      </c>
      <c r="D1203" s="270">
        <v>1011.038108108108</v>
      </c>
      <c r="E1203" s="270">
        <v>13</v>
      </c>
      <c r="F1203" s="270">
        <v>0</v>
      </c>
      <c r="G1203" s="270" t="s">
        <v>217</v>
      </c>
    </row>
    <row r="1204" spans="1:7">
      <c r="A1204" s="270" t="s">
        <v>2510</v>
      </c>
      <c r="B1204" s="270" t="s">
        <v>2511</v>
      </c>
      <c r="C1204" s="270">
        <v>2756</v>
      </c>
      <c r="D1204" s="270">
        <v>1013</v>
      </c>
      <c r="E1204" s="270">
        <v>13</v>
      </c>
      <c r="F1204" s="270">
        <v>1.07</v>
      </c>
      <c r="G1204" s="270" t="s">
        <v>220</v>
      </c>
    </row>
    <row r="1205" spans="1:7">
      <c r="A1205" s="270" t="s">
        <v>2512</v>
      </c>
      <c r="B1205" s="270" t="s">
        <v>2513</v>
      </c>
      <c r="C1205" s="270">
        <v>2775</v>
      </c>
      <c r="D1205" s="270">
        <v>973</v>
      </c>
      <c r="E1205" s="270">
        <v>11</v>
      </c>
      <c r="F1205" s="270">
        <v>1.93</v>
      </c>
      <c r="G1205" s="270" t="s">
        <v>220</v>
      </c>
    </row>
    <row r="1206" spans="1:7">
      <c r="A1206" s="270" t="s">
        <v>2514</v>
      </c>
      <c r="B1206" s="270" t="s">
        <v>2515</v>
      </c>
      <c r="C1206" s="270">
        <v>2250</v>
      </c>
      <c r="D1206" s="270">
        <v>1042.625</v>
      </c>
      <c r="E1206" s="270">
        <v>14</v>
      </c>
      <c r="F1206" s="270">
        <v>0.72</v>
      </c>
      <c r="G1206" s="270" t="s">
        <v>220</v>
      </c>
    </row>
    <row r="1207" spans="1:7">
      <c r="A1207" s="270" t="s">
        <v>2516</v>
      </c>
      <c r="B1207" s="270" t="s">
        <v>2517</v>
      </c>
      <c r="C1207" s="270">
        <v>2546</v>
      </c>
      <c r="D1207" s="270">
        <v>998.15800000000002</v>
      </c>
      <c r="E1207" s="270">
        <v>12</v>
      </c>
      <c r="F1207" s="270">
        <v>3.74</v>
      </c>
      <c r="G1207" s="270" t="s">
        <v>223</v>
      </c>
    </row>
    <row r="1208" spans="1:7">
      <c r="A1208" s="270" t="s">
        <v>2518</v>
      </c>
      <c r="B1208" s="270" t="s">
        <v>2519</v>
      </c>
      <c r="C1208" s="270">
        <v>2325</v>
      </c>
      <c r="D1208" s="270">
        <v>899.48400000000004</v>
      </c>
      <c r="E1208" s="270">
        <v>8</v>
      </c>
      <c r="F1208" s="270">
        <v>0.17</v>
      </c>
      <c r="G1208" s="270" t="s">
        <v>217</v>
      </c>
    </row>
    <row r="1209" spans="1:7">
      <c r="A1209" s="270" t="s">
        <v>2520</v>
      </c>
      <c r="B1209" s="270" t="s">
        <v>2521</v>
      </c>
      <c r="C1209" s="270">
        <v>2460</v>
      </c>
      <c r="D1209" s="270">
        <v>921</v>
      </c>
      <c r="E1209" s="270">
        <v>9</v>
      </c>
      <c r="F1209" s="270">
        <v>2.925238095238095</v>
      </c>
      <c r="G1209" s="270" t="s">
        <v>223</v>
      </c>
    </row>
    <row r="1210" spans="1:7">
      <c r="A1210" s="270" t="s">
        <v>2522</v>
      </c>
      <c r="B1210" s="270" t="s">
        <v>2523</v>
      </c>
      <c r="C1210" s="270">
        <v>2259</v>
      </c>
      <c r="D1210" s="270">
        <v>946.59299999999996</v>
      </c>
      <c r="E1210" s="270">
        <v>10</v>
      </c>
      <c r="F1210" s="270">
        <v>0</v>
      </c>
      <c r="G1210" s="270" t="s">
        <v>217</v>
      </c>
    </row>
    <row r="1211" spans="1:7">
      <c r="A1211" s="270" t="s">
        <v>2524</v>
      </c>
      <c r="B1211" s="270" t="s">
        <v>2525</v>
      </c>
      <c r="C1211" s="270">
        <v>2630</v>
      </c>
      <c r="D1211" s="270">
        <v>1033.7829999999999</v>
      </c>
      <c r="E1211" s="270">
        <v>14</v>
      </c>
      <c r="F1211" s="270">
        <v>1.74</v>
      </c>
      <c r="G1211" s="270" t="s">
        <v>220</v>
      </c>
    </row>
    <row r="1212" spans="1:7">
      <c r="A1212" s="270" t="s">
        <v>2526</v>
      </c>
      <c r="B1212" s="270" t="s">
        <v>2527</v>
      </c>
      <c r="C1212" s="270">
        <v>2460</v>
      </c>
      <c r="D1212" s="270">
        <v>962.673</v>
      </c>
      <c r="E1212" s="270">
        <v>11</v>
      </c>
      <c r="F1212" s="270">
        <v>2.925238095238095</v>
      </c>
      <c r="G1212" s="270" t="s">
        <v>223</v>
      </c>
    </row>
    <row r="1213" spans="1:7">
      <c r="A1213" s="270" t="s">
        <v>2528</v>
      </c>
      <c r="B1213" s="270" t="s">
        <v>2529</v>
      </c>
      <c r="C1213" s="270">
        <v>2848</v>
      </c>
      <c r="D1213" s="270">
        <v>943</v>
      </c>
      <c r="E1213" s="270">
        <v>10</v>
      </c>
      <c r="F1213" s="270">
        <v>2.33</v>
      </c>
      <c r="G1213" s="270" t="s">
        <v>220</v>
      </c>
    </row>
    <row r="1214" spans="1:7">
      <c r="A1214" s="270" t="s">
        <v>2530</v>
      </c>
      <c r="B1214" s="270" t="s">
        <v>2531</v>
      </c>
      <c r="C1214" s="270">
        <v>2424</v>
      </c>
      <c r="D1214" s="270">
        <v>917.62140000000022</v>
      </c>
      <c r="E1214" s="270">
        <v>9</v>
      </c>
      <c r="F1214" s="270">
        <v>1.9</v>
      </c>
      <c r="G1214" s="270" t="s">
        <v>220</v>
      </c>
    </row>
    <row r="1215" spans="1:7">
      <c r="A1215" s="270" t="s">
        <v>2532</v>
      </c>
      <c r="B1215" s="270" t="s">
        <v>2533</v>
      </c>
      <c r="C1215" s="270">
        <v>2678</v>
      </c>
      <c r="D1215" s="270">
        <v>1059.126</v>
      </c>
      <c r="E1215" s="270">
        <v>15</v>
      </c>
      <c r="F1215" s="270">
        <v>1.04</v>
      </c>
      <c r="G1215" s="270" t="s">
        <v>220</v>
      </c>
    </row>
    <row r="1216" spans="1:7">
      <c r="A1216" s="270" t="s">
        <v>2534</v>
      </c>
      <c r="B1216" s="270" t="s">
        <v>2535</v>
      </c>
      <c r="C1216" s="270">
        <v>2290</v>
      </c>
      <c r="D1216" s="270">
        <v>1030.5709999999999</v>
      </c>
      <c r="E1216" s="270">
        <v>14</v>
      </c>
      <c r="F1216" s="270">
        <v>0</v>
      </c>
      <c r="G1216" s="270" t="s">
        <v>217</v>
      </c>
    </row>
    <row r="1217" spans="1:7">
      <c r="A1217" s="270" t="s">
        <v>2536</v>
      </c>
      <c r="B1217" s="270" t="s">
        <v>2537</v>
      </c>
      <c r="C1217" s="270">
        <v>2622</v>
      </c>
      <c r="D1217" s="270">
        <v>0</v>
      </c>
      <c r="E1217" s="270">
        <v>1</v>
      </c>
      <c r="F1217" s="270">
        <v>2.25</v>
      </c>
      <c r="G1217" s="270" t="s">
        <v>220</v>
      </c>
    </row>
    <row r="1218" spans="1:7">
      <c r="A1218" s="270" t="s">
        <v>2538</v>
      </c>
      <c r="B1218" s="270" t="s">
        <v>2539</v>
      </c>
      <c r="C1218" s="270">
        <v>2428</v>
      </c>
      <c r="D1218" s="270">
        <v>959.03599999999994</v>
      </c>
      <c r="E1218" s="270">
        <v>11</v>
      </c>
      <c r="F1218" s="270">
        <v>1.1985714285714286</v>
      </c>
      <c r="G1218" s="270" t="s">
        <v>220</v>
      </c>
    </row>
    <row r="1219" spans="1:7">
      <c r="A1219" s="270" t="s">
        <v>2540</v>
      </c>
      <c r="B1219" s="270" t="s">
        <v>2541</v>
      </c>
      <c r="C1219" s="270">
        <v>2259</v>
      </c>
      <c r="D1219" s="270">
        <v>984.72750980392129</v>
      </c>
      <c r="E1219" s="270">
        <v>12</v>
      </c>
      <c r="F1219" s="270">
        <v>0</v>
      </c>
      <c r="G1219" s="270" t="s">
        <v>217</v>
      </c>
    </row>
    <row r="1220" spans="1:7">
      <c r="A1220" s="270" t="s">
        <v>2542</v>
      </c>
      <c r="B1220" s="270" t="s">
        <v>2543</v>
      </c>
      <c r="C1220" s="270">
        <v>2795</v>
      </c>
      <c r="D1220" s="270">
        <v>1049.5</v>
      </c>
      <c r="E1220" s="270">
        <v>14</v>
      </c>
      <c r="F1220" s="270">
        <v>1.86</v>
      </c>
      <c r="G1220" s="270" t="s">
        <v>220</v>
      </c>
    </row>
    <row r="1221" spans="1:7">
      <c r="A1221" s="270" t="s">
        <v>2544</v>
      </c>
      <c r="B1221" s="270" t="s">
        <v>2545</v>
      </c>
      <c r="C1221" s="270">
        <v>2263</v>
      </c>
      <c r="D1221" s="270">
        <v>926.76099999999997</v>
      </c>
      <c r="E1221" s="270">
        <v>10</v>
      </c>
      <c r="F1221" s="270">
        <v>0</v>
      </c>
      <c r="G1221" s="270" t="s">
        <v>217</v>
      </c>
    </row>
    <row r="1222" spans="1:7">
      <c r="A1222" s="270" t="s">
        <v>2546</v>
      </c>
      <c r="B1222" s="270" t="s">
        <v>2547</v>
      </c>
      <c r="C1222" s="270">
        <v>2787</v>
      </c>
      <c r="D1222" s="270">
        <v>988.6</v>
      </c>
      <c r="E1222" s="270">
        <v>12</v>
      </c>
      <c r="F1222" s="270">
        <v>1.5879310344827586</v>
      </c>
      <c r="G1222" s="270" t="s">
        <v>220</v>
      </c>
    </row>
    <row r="1223" spans="1:7">
      <c r="A1223" s="270" t="s">
        <v>2548</v>
      </c>
      <c r="B1223" s="270" t="s">
        <v>2549</v>
      </c>
      <c r="C1223" s="270">
        <v>2430</v>
      </c>
      <c r="D1223" s="270">
        <v>963.85565789473696</v>
      </c>
      <c r="E1223" s="270">
        <v>11</v>
      </c>
      <c r="F1223" s="270">
        <v>1.28</v>
      </c>
      <c r="G1223" s="270" t="s">
        <v>220</v>
      </c>
    </row>
    <row r="1224" spans="1:7">
      <c r="A1224" s="270" t="s">
        <v>2550</v>
      </c>
      <c r="B1224" s="270" t="s">
        <v>2551</v>
      </c>
      <c r="C1224" s="270">
        <v>2580</v>
      </c>
      <c r="D1224" s="270">
        <v>1045</v>
      </c>
      <c r="E1224" s="270">
        <v>14</v>
      </c>
      <c r="F1224" s="270">
        <v>1.53</v>
      </c>
      <c r="G1224" s="270" t="s">
        <v>220</v>
      </c>
    </row>
    <row r="1225" spans="1:7">
      <c r="A1225" s="270" t="s">
        <v>2552</v>
      </c>
      <c r="B1225" s="270" t="s">
        <v>2553</v>
      </c>
      <c r="C1225" s="270">
        <v>2067</v>
      </c>
      <c r="D1225" s="270">
        <v>1113.367</v>
      </c>
      <c r="E1225" s="270">
        <v>17</v>
      </c>
      <c r="F1225" s="270">
        <v>0</v>
      </c>
      <c r="G1225" s="270" t="s">
        <v>217</v>
      </c>
    </row>
    <row r="1226" spans="1:7">
      <c r="A1226" s="270" t="s">
        <v>2554</v>
      </c>
      <c r="B1226" s="270" t="s">
        <v>2555</v>
      </c>
      <c r="C1226" s="270">
        <v>2067</v>
      </c>
      <c r="D1226" s="270">
        <v>1060.1849999999999</v>
      </c>
      <c r="E1226" s="270">
        <v>15</v>
      </c>
      <c r="F1226" s="270">
        <v>0</v>
      </c>
      <c r="G1226" s="270" t="s">
        <v>217</v>
      </c>
    </row>
    <row r="1227" spans="1:7">
      <c r="A1227" s="270" t="s">
        <v>2556</v>
      </c>
      <c r="B1227" s="270" t="s">
        <v>2557</v>
      </c>
      <c r="C1227" s="270">
        <v>2469</v>
      </c>
      <c r="D1227" s="270">
        <v>961</v>
      </c>
      <c r="E1227" s="270">
        <v>11</v>
      </c>
      <c r="F1227" s="270">
        <v>1.89</v>
      </c>
      <c r="G1227" s="270" t="s">
        <v>220</v>
      </c>
    </row>
    <row r="1228" spans="1:7">
      <c r="A1228" s="270" t="s">
        <v>2558</v>
      </c>
      <c r="B1228" s="270" t="s">
        <v>2559</v>
      </c>
      <c r="C1228" s="270">
        <v>2083</v>
      </c>
      <c r="D1228" s="270">
        <v>1054</v>
      </c>
      <c r="E1228" s="270">
        <v>15</v>
      </c>
      <c r="F1228" s="270">
        <v>0.82499999999999996</v>
      </c>
      <c r="G1228" s="270" t="s">
        <v>220</v>
      </c>
    </row>
    <row r="1229" spans="1:7">
      <c r="A1229" s="270" t="s">
        <v>2560</v>
      </c>
      <c r="B1229" s="270" t="s">
        <v>2561</v>
      </c>
      <c r="C1229" s="270">
        <v>2800</v>
      </c>
      <c r="D1229" s="270">
        <v>1057.6864999999998</v>
      </c>
      <c r="E1229" s="270">
        <v>15</v>
      </c>
      <c r="F1229" s="270">
        <v>1.99</v>
      </c>
      <c r="G1229" s="270" t="s">
        <v>220</v>
      </c>
    </row>
    <row r="1230" spans="1:7">
      <c r="A1230" s="270" t="s">
        <v>2562</v>
      </c>
      <c r="B1230" s="270" t="s">
        <v>2563</v>
      </c>
      <c r="C1230" s="270">
        <v>2790</v>
      </c>
      <c r="D1230" s="270">
        <v>973.06963414634151</v>
      </c>
      <c r="E1230" s="270">
        <v>11</v>
      </c>
      <c r="F1230" s="270">
        <v>1.1599999999999999</v>
      </c>
      <c r="G1230" s="270" t="s">
        <v>220</v>
      </c>
    </row>
    <row r="1231" spans="1:7">
      <c r="A1231" s="270" t="s">
        <v>2564</v>
      </c>
      <c r="B1231" s="270" t="s">
        <v>2565</v>
      </c>
      <c r="C1231" s="270">
        <v>2369</v>
      </c>
      <c r="D1231" s="270">
        <v>923.94371428571435</v>
      </c>
      <c r="E1231" s="270">
        <v>9</v>
      </c>
      <c r="F1231" s="270">
        <v>4</v>
      </c>
      <c r="G1231" s="270" t="s">
        <v>223</v>
      </c>
    </row>
    <row r="1232" spans="1:7">
      <c r="A1232" s="270" t="s">
        <v>2566</v>
      </c>
      <c r="B1232" s="270" t="s">
        <v>2567</v>
      </c>
      <c r="C1232" s="270">
        <v>2480</v>
      </c>
      <c r="D1232" s="270">
        <v>984.46600000000012</v>
      </c>
      <c r="E1232" s="270">
        <v>12</v>
      </c>
      <c r="F1232" s="270">
        <v>1.29</v>
      </c>
      <c r="G1232" s="270" t="s">
        <v>220</v>
      </c>
    </row>
    <row r="1233" spans="1:7">
      <c r="A1233" s="270" t="s">
        <v>2568</v>
      </c>
      <c r="B1233" s="270" t="s">
        <v>2569</v>
      </c>
      <c r="C1233" s="270">
        <v>2119</v>
      </c>
      <c r="D1233" s="270">
        <v>1122.9690000000001</v>
      </c>
      <c r="E1233" s="270">
        <v>17</v>
      </c>
      <c r="F1233" s="270">
        <v>0</v>
      </c>
      <c r="G1233" s="270" t="s">
        <v>217</v>
      </c>
    </row>
    <row r="1234" spans="1:7">
      <c r="A1234" s="270" t="s">
        <v>2570</v>
      </c>
      <c r="B1234" s="270" t="s">
        <v>2571</v>
      </c>
      <c r="C1234" s="270">
        <v>2360</v>
      </c>
      <c r="D1234" s="270">
        <v>1011.2670000000001</v>
      </c>
      <c r="E1234" s="270">
        <v>13</v>
      </c>
      <c r="F1234" s="270">
        <v>4.2</v>
      </c>
      <c r="G1234" s="270" t="s">
        <v>223</v>
      </c>
    </row>
    <row r="1235" spans="1:7">
      <c r="A1235" s="270" t="s">
        <v>2572</v>
      </c>
      <c r="B1235" s="270" t="s">
        <v>2573</v>
      </c>
      <c r="C1235" s="270">
        <v>2118</v>
      </c>
      <c r="D1235" s="270">
        <v>1113.461</v>
      </c>
      <c r="E1235" s="270">
        <v>17</v>
      </c>
      <c r="F1235" s="270">
        <v>0</v>
      </c>
      <c r="G1235" s="270" t="s">
        <v>217</v>
      </c>
    </row>
    <row r="1236" spans="1:7">
      <c r="A1236" s="270" t="s">
        <v>2574</v>
      </c>
      <c r="B1236" s="270" t="s">
        <v>2573</v>
      </c>
      <c r="C1236" s="270">
        <v>2126</v>
      </c>
      <c r="D1236" s="270">
        <v>1113.461</v>
      </c>
      <c r="E1236" s="270">
        <v>17</v>
      </c>
      <c r="F1236" s="270">
        <v>0</v>
      </c>
      <c r="G1236" s="270" t="s">
        <v>217</v>
      </c>
    </row>
    <row r="1237" spans="1:7">
      <c r="A1237" s="270" t="s">
        <v>2575</v>
      </c>
      <c r="B1237" s="270" t="s">
        <v>2576</v>
      </c>
      <c r="C1237" s="270">
        <v>2162</v>
      </c>
      <c r="D1237" s="270">
        <v>881.59799999999996</v>
      </c>
      <c r="E1237" s="270">
        <v>8</v>
      </c>
      <c r="F1237" s="270">
        <v>0</v>
      </c>
      <c r="G1237" s="270" t="s">
        <v>217</v>
      </c>
    </row>
    <row r="1238" spans="1:7">
      <c r="A1238" s="270" t="s">
        <v>2577</v>
      </c>
      <c r="B1238" s="270" t="s">
        <v>2578</v>
      </c>
      <c r="C1238" s="270">
        <v>2420</v>
      </c>
      <c r="D1238" s="270">
        <v>974</v>
      </c>
      <c r="E1238" s="270">
        <v>11</v>
      </c>
      <c r="F1238" s="270">
        <v>2.7</v>
      </c>
      <c r="G1238" s="270" t="s">
        <v>223</v>
      </c>
    </row>
    <row r="1239" spans="1:7">
      <c r="A1239" s="270" t="s">
        <v>2579</v>
      </c>
      <c r="B1239" s="270" t="s">
        <v>2580</v>
      </c>
      <c r="C1239" s="270">
        <v>2036</v>
      </c>
      <c r="D1239" s="270">
        <v>980.83699999999999</v>
      </c>
      <c r="E1239" s="270">
        <v>12</v>
      </c>
      <c r="F1239" s="270">
        <v>0</v>
      </c>
      <c r="G1239" s="270" t="s">
        <v>217</v>
      </c>
    </row>
    <row r="1240" spans="1:7">
      <c r="A1240" s="270" t="s">
        <v>2581</v>
      </c>
      <c r="B1240" s="270" t="s">
        <v>2582</v>
      </c>
      <c r="C1240" s="270">
        <v>2339</v>
      </c>
      <c r="D1240" s="270">
        <v>931</v>
      </c>
      <c r="E1240" s="270">
        <v>10</v>
      </c>
      <c r="F1240" s="270">
        <v>3.1114285714285717</v>
      </c>
      <c r="G1240" s="270" t="s">
        <v>223</v>
      </c>
    </row>
    <row r="1241" spans="1:7">
      <c r="A1241" s="270" t="s">
        <v>2583</v>
      </c>
      <c r="B1241" s="270" t="s">
        <v>2584</v>
      </c>
      <c r="C1241" s="270">
        <v>2480</v>
      </c>
      <c r="D1241" s="270">
        <v>1042</v>
      </c>
      <c r="E1241" s="270">
        <v>14</v>
      </c>
      <c r="F1241" s="270">
        <v>1.0053448275862069</v>
      </c>
      <c r="G1241" s="270" t="s">
        <v>220</v>
      </c>
    </row>
    <row r="1242" spans="1:7">
      <c r="A1242" s="270" t="s">
        <v>2585</v>
      </c>
      <c r="B1242" s="270" t="s">
        <v>2586</v>
      </c>
      <c r="C1242" s="270">
        <v>2484</v>
      </c>
      <c r="D1242" s="270">
        <v>952.68200000000002</v>
      </c>
      <c r="E1242" s="270">
        <v>11</v>
      </c>
      <c r="F1242" s="270">
        <v>0.75</v>
      </c>
      <c r="G1242" s="270" t="s">
        <v>220</v>
      </c>
    </row>
    <row r="1243" spans="1:7">
      <c r="A1243" s="270" t="s">
        <v>2587</v>
      </c>
      <c r="B1243" s="270" t="s">
        <v>2588</v>
      </c>
      <c r="C1243" s="270">
        <v>2644</v>
      </c>
      <c r="D1243" s="270">
        <v>1049.5958461538462</v>
      </c>
      <c r="E1243" s="270">
        <v>14</v>
      </c>
      <c r="F1243" s="270">
        <v>2.85</v>
      </c>
      <c r="G1243" s="270" t="s">
        <v>223</v>
      </c>
    </row>
    <row r="1244" spans="1:7">
      <c r="A1244" s="270" t="s">
        <v>2589</v>
      </c>
      <c r="B1244" s="270" t="s">
        <v>2590</v>
      </c>
      <c r="C1244" s="270">
        <v>2487</v>
      </c>
      <c r="D1244" s="270">
        <v>892.29200000000003</v>
      </c>
      <c r="E1244" s="270">
        <v>8</v>
      </c>
      <c r="F1244" s="270">
        <v>0</v>
      </c>
      <c r="G1244" s="270" t="s">
        <v>217</v>
      </c>
    </row>
    <row r="1245" spans="1:7">
      <c r="A1245" s="270" t="s">
        <v>2591</v>
      </c>
      <c r="B1245" s="270" t="s">
        <v>2592</v>
      </c>
      <c r="C1245" s="270">
        <v>2550</v>
      </c>
      <c r="D1245" s="270">
        <v>1000</v>
      </c>
      <c r="E1245" s="270">
        <v>12</v>
      </c>
      <c r="F1245" s="270">
        <v>3.3419512195121941</v>
      </c>
      <c r="G1245" s="270" t="s">
        <v>223</v>
      </c>
    </row>
    <row r="1246" spans="1:7">
      <c r="A1246" s="270" t="s">
        <v>2593</v>
      </c>
      <c r="B1246" s="270" t="s">
        <v>2594</v>
      </c>
      <c r="C1246" s="270">
        <v>2008</v>
      </c>
      <c r="D1246" s="270">
        <v>1038.915</v>
      </c>
      <c r="E1246" s="270">
        <v>14</v>
      </c>
      <c r="F1246" s="270" t="s">
        <v>356</v>
      </c>
      <c r="G1246" s="270" t="s">
        <v>217</v>
      </c>
    </row>
    <row r="1247" spans="1:7">
      <c r="A1247" s="270" t="s">
        <v>2595</v>
      </c>
      <c r="B1247" s="270" t="s">
        <v>2596</v>
      </c>
      <c r="C1247" s="270">
        <v>2170</v>
      </c>
      <c r="D1247" s="270">
        <v>1043.271</v>
      </c>
      <c r="E1247" s="270">
        <v>14</v>
      </c>
      <c r="F1247" s="270">
        <v>0</v>
      </c>
      <c r="G1247" s="270" t="s">
        <v>217</v>
      </c>
    </row>
    <row r="1248" spans="1:7">
      <c r="A1248" s="270" t="s">
        <v>2597</v>
      </c>
      <c r="B1248" s="270" t="s">
        <v>2598</v>
      </c>
      <c r="C1248" s="270">
        <v>2322</v>
      </c>
      <c r="D1248" s="270">
        <v>991.75</v>
      </c>
      <c r="E1248" s="270">
        <v>12</v>
      </c>
      <c r="F1248" s="270">
        <v>9.9000000000000005E-2</v>
      </c>
      <c r="G1248" s="270" t="s">
        <v>217</v>
      </c>
    </row>
    <row r="1249" spans="1:7">
      <c r="A1249" s="270" t="s">
        <v>2599</v>
      </c>
      <c r="B1249" s="270" t="s">
        <v>2600</v>
      </c>
      <c r="C1249" s="270">
        <v>2046</v>
      </c>
      <c r="D1249" s="270">
        <v>1101.9559999999999</v>
      </c>
      <c r="E1249" s="270">
        <v>17</v>
      </c>
      <c r="F1249" s="270">
        <v>0</v>
      </c>
      <c r="G1249" s="270" t="s">
        <v>217</v>
      </c>
    </row>
    <row r="1250" spans="1:7">
      <c r="A1250" s="270" t="s">
        <v>2601</v>
      </c>
      <c r="B1250" s="270" t="s">
        <v>2602</v>
      </c>
      <c r="C1250" s="270">
        <v>2261</v>
      </c>
      <c r="D1250" s="270">
        <v>966.38</v>
      </c>
      <c r="E1250" s="270">
        <v>11</v>
      </c>
      <c r="F1250" s="270">
        <v>0</v>
      </c>
      <c r="G1250" s="270" t="s">
        <v>217</v>
      </c>
    </row>
    <row r="1251" spans="1:7">
      <c r="A1251" s="270" t="s">
        <v>2603</v>
      </c>
      <c r="B1251" s="270" t="s">
        <v>2604</v>
      </c>
      <c r="C1251" s="270">
        <v>2261</v>
      </c>
      <c r="D1251" s="270">
        <v>1016.829</v>
      </c>
      <c r="E1251" s="270">
        <v>13</v>
      </c>
      <c r="F1251" s="270">
        <v>0</v>
      </c>
      <c r="G1251" s="270" t="s">
        <v>217</v>
      </c>
    </row>
    <row r="1252" spans="1:7">
      <c r="A1252" s="270" t="s">
        <v>2605</v>
      </c>
      <c r="B1252" s="270" t="s">
        <v>2606</v>
      </c>
      <c r="C1252" s="270">
        <v>2261</v>
      </c>
      <c r="D1252" s="270">
        <v>970.38657142857141</v>
      </c>
      <c r="E1252" s="270">
        <v>11</v>
      </c>
      <c r="F1252" s="270">
        <v>0</v>
      </c>
      <c r="G1252" s="270" t="s">
        <v>217</v>
      </c>
    </row>
    <row r="1253" spans="1:7">
      <c r="A1253" s="270" t="s">
        <v>2607</v>
      </c>
      <c r="B1253" s="270" t="s">
        <v>2608</v>
      </c>
      <c r="C1253" s="270">
        <v>2484</v>
      </c>
      <c r="D1253" s="270">
        <v>916</v>
      </c>
      <c r="E1253" s="270">
        <v>9</v>
      </c>
      <c r="F1253" s="270">
        <v>0.80812499999999987</v>
      </c>
      <c r="G1253" s="270" t="s">
        <v>220</v>
      </c>
    </row>
    <row r="1254" spans="1:7">
      <c r="A1254" s="270" t="s">
        <v>2609</v>
      </c>
      <c r="B1254" s="270" t="s">
        <v>2610</v>
      </c>
      <c r="C1254" s="270">
        <v>2582</v>
      </c>
      <c r="D1254" s="270">
        <v>1065.2240952380951</v>
      </c>
      <c r="E1254" s="270">
        <v>15</v>
      </c>
      <c r="F1254" s="270">
        <v>2.84</v>
      </c>
      <c r="G1254" s="270" t="s">
        <v>223</v>
      </c>
    </row>
    <row r="1255" spans="1:7">
      <c r="A1255" s="270" t="s">
        <v>2611</v>
      </c>
      <c r="B1255" s="270" t="s">
        <v>2612</v>
      </c>
      <c r="C1255" s="270">
        <v>6798</v>
      </c>
      <c r="D1255" s="270" t="s">
        <v>356</v>
      </c>
      <c r="E1255" s="270" t="s">
        <v>356</v>
      </c>
      <c r="F1255" s="270">
        <v>12</v>
      </c>
      <c r="G1255" s="270" t="s">
        <v>229</v>
      </c>
    </row>
    <row r="1256" spans="1:7">
      <c r="A1256" s="270" t="s">
        <v>2613</v>
      </c>
      <c r="B1256" s="270" t="s">
        <v>2614</v>
      </c>
      <c r="C1256" s="270">
        <v>2190</v>
      </c>
      <c r="D1256" s="270">
        <v>1005.5</v>
      </c>
      <c r="E1256" s="270">
        <v>13</v>
      </c>
      <c r="F1256" s="270">
        <v>0</v>
      </c>
      <c r="G1256" s="270" t="s">
        <v>217</v>
      </c>
    </row>
    <row r="1257" spans="1:7">
      <c r="A1257" s="270" t="s">
        <v>2615</v>
      </c>
      <c r="B1257" s="270" t="s">
        <v>2614</v>
      </c>
      <c r="C1257" s="270">
        <v>2192</v>
      </c>
      <c r="D1257" s="270">
        <v>1005.5</v>
      </c>
      <c r="E1257" s="270">
        <v>13</v>
      </c>
      <c r="F1257" s="270" t="s">
        <v>356</v>
      </c>
      <c r="G1257" s="270" t="s">
        <v>217</v>
      </c>
    </row>
    <row r="1258" spans="1:7">
      <c r="A1258" s="270" t="s">
        <v>2616</v>
      </c>
      <c r="B1258" s="270" t="s">
        <v>2617</v>
      </c>
      <c r="C1258" s="270">
        <v>2402</v>
      </c>
      <c r="D1258" s="270">
        <v>969.16160000000002</v>
      </c>
      <c r="E1258" s="270">
        <v>11</v>
      </c>
      <c r="F1258" s="270">
        <v>5.56</v>
      </c>
      <c r="G1258" s="270" t="s">
        <v>223</v>
      </c>
    </row>
    <row r="1259" spans="1:7">
      <c r="A1259" s="270" t="s">
        <v>2618</v>
      </c>
      <c r="B1259" s="270" t="s">
        <v>2619</v>
      </c>
      <c r="C1259" s="270">
        <v>2104</v>
      </c>
      <c r="D1259" s="270">
        <v>1115.9780000000001</v>
      </c>
      <c r="E1259" s="270">
        <v>17</v>
      </c>
      <c r="F1259" s="270">
        <v>0</v>
      </c>
      <c r="G1259" s="270" t="s">
        <v>217</v>
      </c>
    </row>
    <row r="1260" spans="1:7">
      <c r="A1260" s="270" t="s">
        <v>2620</v>
      </c>
      <c r="B1260" s="270" t="s">
        <v>2619</v>
      </c>
      <c r="C1260" s="270">
        <v>2105</v>
      </c>
      <c r="D1260" s="270">
        <v>1115.9780000000001</v>
      </c>
      <c r="E1260" s="270">
        <v>17</v>
      </c>
      <c r="F1260" s="270">
        <v>0</v>
      </c>
      <c r="G1260" s="270" t="s">
        <v>217</v>
      </c>
    </row>
    <row r="1261" spans="1:7">
      <c r="A1261" s="270" t="s">
        <v>2621</v>
      </c>
      <c r="B1261" s="270" t="s">
        <v>2622</v>
      </c>
      <c r="C1261" s="270">
        <v>2848</v>
      </c>
      <c r="D1261" s="270">
        <v>971.8</v>
      </c>
      <c r="E1261" s="270">
        <v>11</v>
      </c>
      <c r="F1261" s="270">
        <v>2.3933333333333331</v>
      </c>
      <c r="G1261" s="270" t="s">
        <v>220</v>
      </c>
    </row>
    <row r="1262" spans="1:7">
      <c r="A1262" s="270" t="s">
        <v>2623</v>
      </c>
      <c r="B1262" s="270" t="s">
        <v>2624</v>
      </c>
      <c r="C1262" s="270">
        <v>2711</v>
      </c>
      <c r="D1262" s="270">
        <v>1036</v>
      </c>
      <c r="E1262" s="270">
        <v>14</v>
      </c>
      <c r="F1262" s="270">
        <v>0</v>
      </c>
      <c r="G1262" s="270" t="s">
        <v>226</v>
      </c>
    </row>
    <row r="1263" spans="1:7">
      <c r="A1263" s="270" t="s">
        <v>2625</v>
      </c>
      <c r="B1263" s="270" t="s">
        <v>2624</v>
      </c>
      <c r="C1263" s="270">
        <v>2715</v>
      </c>
      <c r="D1263" s="270">
        <v>1036</v>
      </c>
      <c r="E1263" s="270">
        <v>14</v>
      </c>
      <c r="F1263" s="270">
        <v>11.95</v>
      </c>
      <c r="G1263" s="270" t="s">
        <v>229</v>
      </c>
    </row>
    <row r="1264" spans="1:7">
      <c r="A1264" s="270" t="s">
        <v>2626</v>
      </c>
      <c r="B1264" s="270" t="s">
        <v>2627</v>
      </c>
      <c r="C1264" s="270">
        <v>2747</v>
      </c>
      <c r="D1264" s="270">
        <v>1015.231</v>
      </c>
      <c r="E1264" s="270">
        <v>13</v>
      </c>
      <c r="F1264" s="270">
        <v>2.5000000000000001E-2</v>
      </c>
      <c r="G1264" s="270" t="s">
        <v>217</v>
      </c>
    </row>
    <row r="1265" spans="1:7">
      <c r="A1265" s="270" t="s">
        <v>2628</v>
      </c>
      <c r="B1265" s="270" t="s">
        <v>2629</v>
      </c>
      <c r="C1265" s="270">
        <v>2321</v>
      </c>
      <c r="D1265" s="270">
        <v>1005.813</v>
      </c>
      <c r="E1265" s="270">
        <v>13</v>
      </c>
      <c r="F1265" s="270">
        <v>1.0900000000000001</v>
      </c>
      <c r="G1265" s="270" t="s">
        <v>220</v>
      </c>
    </row>
    <row r="1266" spans="1:7">
      <c r="A1266" s="270" t="s">
        <v>2630</v>
      </c>
      <c r="B1266" s="270" t="s">
        <v>2631</v>
      </c>
      <c r="C1266" s="270">
        <v>2790</v>
      </c>
      <c r="D1266" s="270">
        <v>1032</v>
      </c>
      <c r="E1266" s="270">
        <v>14</v>
      </c>
      <c r="F1266" s="270">
        <v>1.2458333333333333</v>
      </c>
      <c r="G1266" s="270" t="s">
        <v>220</v>
      </c>
    </row>
    <row r="1267" spans="1:7">
      <c r="A1267" s="270" t="s">
        <v>2632</v>
      </c>
      <c r="B1267" s="270" t="s">
        <v>2633</v>
      </c>
      <c r="C1267" s="270">
        <v>2756</v>
      </c>
      <c r="D1267" s="270">
        <v>1033.7650000000001</v>
      </c>
      <c r="E1267" s="270">
        <v>14</v>
      </c>
      <c r="F1267" s="270">
        <v>0.87230769230769223</v>
      </c>
      <c r="G1267" s="270" t="s">
        <v>220</v>
      </c>
    </row>
    <row r="1268" spans="1:7">
      <c r="A1268" s="270" t="s">
        <v>2634</v>
      </c>
      <c r="B1268" s="270" t="s">
        <v>2635</v>
      </c>
      <c r="C1268" s="270">
        <v>2460</v>
      </c>
      <c r="D1268" s="270">
        <v>990.93299999999999</v>
      </c>
      <c r="E1268" s="270">
        <v>12</v>
      </c>
      <c r="F1268" s="270">
        <v>1.93</v>
      </c>
      <c r="G1268" s="270" t="s">
        <v>220</v>
      </c>
    </row>
    <row r="1269" spans="1:7">
      <c r="A1269" s="270" t="s">
        <v>2636</v>
      </c>
      <c r="B1269" s="270" t="s">
        <v>2637</v>
      </c>
      <c r="C1269" s="270">
        <v>2415</v>
      </c>
      <c r="D1269" s="270">
        <v>961.73739999999998</v>
      </c>
      <c r="E1269" s="270">
        <v>11</v>
      </c>
      <c r="F1269" s="270">
        <v>2.0499999999999998</v>
      </c>
      <c r="G1269" s="270" t="s">
        <v>220</v>
      </c>
    </row>
    <row r="1270" spans="1:7">
      <c r="A1270" s="270" t="s">
        <v>2638</v>
      </c>
      <c r="B1270" s="270" t="s">
        <v>2639</v>
      </c>
      <c r="C1270" s="270">
        <v>0</v>
      </c>
      <c r="D1270" s="270">
        <v>1119.835</v>
      </c>
      <c r="E1270" s="270">
        <v>17</v>
      </c>
      <c r="F1270" s="270">
        <v>2.2897980718499691E-5</v>
      </c>
      <c r="G1270" s="270" t="s">
        <v>217</v>
      </c>
    </row>
    <row r="1271" spans="1:7">
      <c r="A1271" s="270" t="s">
        <v>2640</v>
      </c>
      <c r="B1271" s="270" t="s">
        <v>2639</v>
      </c>
      <c r="C1271" s="270">
        <v>2107</v>
      </c>
      <c r="D1271" s="270">
        <v>1119.835</v>
      </c>
      <c r="E1271" s="270">
        <v>17</v>
      </c>
      <c r="F1271" s="270" t="s">
        <v>356</v>
      </c>
      <c r="G1271" s="270" t="s">
        <v>217</v>
      </c>
    </row>
    <row r="1272" spans="1:7">
      <c r="A1272" s="270" t="s">
        <v>2641</v>
      </c>
      <c r="B1272" s="270" t="s">
        <v>2642</v>
      </c>
      <c r="C1272" s="270">
        <v>2559</v>
      </c>
      <c r="D1272" s="270">
        <v>546.21600000000001</v>
      </c>
      <c r="E1272" s="270">
        <v>1</v>
      </c>
      <c r="F1272" s="270" t="s">
        <v>356</v>
      </c>
      <c r="G1272" s="270" t="s">
        <v>217</v>
      </c>
    </row>
    <row r="1273" spans="1:7">
      <c r="A1273" s="270" t="s">
        <v>2643</v>
      </c>
      <c r="B1273" s="270" t="s">
        <v>2644</v>
      </c>
      <c r="C1273" s="270">
        <v>2795</v>
      </c>
      <c r="D1273" s="270">
        <v>1044.086</v>
      </c>
      <c r="E1273" s="270">
        <v>14</v>
      </c>
      <c r="F1273" s="270">
        <v>1.7092537313432823</v>
      </c>
      <c r="G1273" s="270" t="s">
        <v>220</v>
      </c>
    </row>
    <row r="1274" spans="1:7">
      <c r="A1274" s="270" t="s">
        <v>2645</v>
      </c>
      <c r="B1274" s="270" t="s">
        <v>2646</v>
      </c>
      <c r="C1274" s="270">
        <v>2620</v>
      </c>
      <c r="D1274" s="270">
        <v>1104</v>
      </c>
      <c r="E1274" s="270">
        <v>17</v>
      </c>
      <c r="F1274" s="270">
        <v>0.48000000000000004</v>
      </c>
      <c r="G1274" s="270" t="s">
        <v>220</v>
      </c>
    </row>
    <row r="1275" spans="1:7">
      <c r="A1275" s="270" t="s">
        <v>2647</v>
      </c>
      <c r="B1275" s="270" t="s">
        <v>2648</v>
      </c>
      <c r="C1275" s="270">
        <v>2671</v>
      </c>
      <c r="D1275" s="270">
        <v>1013.5916153846155</v>
      </c>
      <c r="E1275" s="270">
        <v>13</v>
      </c>
      <c r="F1275" s="270">
        <v>4.93</v>
      </c>
      <c r="G1275" s="270" t="s">
        <v>223</v>
      </c>
    </row>
    <row r="1276" spans="1:7">
      <c r="A1276" s="270" t="s">
        <v>2649</v>
      </c>
      <c r="B1276" s="270" t="s">
        <v>2650</v>
      </c>
      <c r="C1276" s="270">
        <v>2469</v>
      </c>
      <c r="D1276" s="270">
        <v>802</v>
      </c>
      <c r="E1276" s="270">
        <v>5</v>
      </c>
      <c r="F1276" s="270">
        <v>3.1256666666666666</v>
      </c>
      <c r="G1276" s="270" t="s">
        <v>223</v>
      </c>
    </row>
    <row r="1277" spans="1:7">
      <c r="A1277" s="270" t="s">
        <v>2651</v>
      </c>
      <c r="B1277" s="270" t="s">
        <v>2652</v>
      </c>
      <c r="C1277" s="270">
        <v>2206</v>
      </c>
      <c r="D1277" s="270">
        <v>953.22199999999998</v>
      </c>
      <c r="E1277" s="270">
        <v>11</v>
      </c>
      <c r="F1277" s="270">
        <v>0</v>
      </c>
      <c r="G1277" s="270" t="s">
        <v>217</v>
      </c>
    </row>
    <row r="1278" spans="1:7">
      <c r="A1278" s="270" t="s">
        <v>2653</v>
      </c>
      <c r="B1278" s="270" t="s">
        <v>2654</v>
      </c>
      <c r="C1278" s="270">
        <v>2800</v>
      </c>
      <c r="D1278" s="270">
        <v>1057.7739999999999</v>
      </c>
      <c r="E1278" s="270">
        <v>15</v>
      </c>
      <c r="F1278" s="270">
        <v>1.43</v>
      </c>
      <c r="G1278" s="270" t="s">
        <v>220</v>
      </c>
    </row>
    <row r="1279" spans="1:7">
      <c r="A1279" s="270" t="s">
        <v>2655</v>
      </c>
      <c r="B1279" s="270" t="s">
        <v>2656</v>
      </c>
      <c r="C1279" s="270">
        <v>2530</v>
      </c>
      <c r="D1279" s="270">
        <v>1048.45</v>
      </c>
      <c r="E1279" s="270">
        <v>14</v>
      </c>
      <c r="F1279" s="270">
        <v>0.40300000000000002</v>
      </c>
      <c r="G1279" s="270" t="s">
        <v>220</v>
      </c>
    </row>
    <row r="1280" spans="1:7">
      <c r="A1280" s="270" t="s">
        <v>2657</v>
      </c>
      <c r="B1280" s="270" t="s">
        <v>2658</v>
      </c>
      <c r="C1280" s="270">
        <v>2460</v>
      </c>
      <c r="D1280" s="270">
        <v>865</v>
      </c>
      <c r="E1280" s="270">
        <v>7</v>
      </c>
      <c r="F1280" s="270">
        <v>2.925238095238095</v>
      </c>
      <c r="G1280" s="270" t="s">
        <v>223</v>
      </c>
    </row>
    <row r="1281" spans="1:7">
      <c r="A1281" s="270" t="s">
        <v>2659</v>
      </c>
      <c r="B1281" s="270" t="s">
        <v>2660</v>
      </c>
      <c r="C1281" s="270">
        <v>2321</v>
      </c>
      <c r="D1281" s="270">
        <v>1054.2809999999999</v>
      </c>
      <c r="E1281" s="270">
        <v>15</v>
      </c>
      <c r="F1281" s="270">
        <v>0.19</v>
      </c>
      <c r="G1281" s="270" t="s">
        <v>217</v>
      </c>
    </row>
    <row r="1282" spans="1:7">
      <c r="A1282" s="270" t="s">
        <v>2661</v>
      </c>
      <c r="B1282" s="270" t="s">
        <v>2662</v>
      </c>
      <c r="C1282" s="270">
        <v>2800</v>
      </c>
      <c r="D1282" s="270">
        <v>1093.6220000000001</v>
      </c>
      <c r="E1282" s="270">
        <v>16</v>
      </c>
      <c r="F1282" s="270">
        <v>1.32</v>
      </c>
      <c r="G1282" s="270" t="s">
        <v>220</v>
      </c>
    </row>
    <row r="1283" spans="1:7">
      <c r="A1283" s="270" t="s">
        <v>2663</v>
      </c>
      <c r="B1283" s="270" t="s">
        <v>2664</v>
      </c>
      <c r="C1283" s="270">
        <v>2515</v>
      </c>
      <c r="D1283" s="270">
        <v>1042.509</v>
      </c>
      <c r="E1283" s="270">
        <v>14</v>
      </c>
      <c r="F1283" s="270">
        <v>6.4000000000000001E-2</v>
      </c>
      <c r="G1283" s="270" t="s">
        <v>217</v>
      </c>
    </row>
    <row r="1284" spans="1:7">
      <c r="A1284" s="270" t="s">
        <v>2665</v>
      </c>
      <c r="B1284" s="270" t="s">
        <v>2666</v>
      </c>
      <c r="C1284" s="270">
        <v>2093</v>
      </c>
      <c r="D1284" s="270">
        <v>1135.511</v>
      </c>
      <c r="E1284" s="270">
        <v>17</v>
      </c>
      <c r="F1284" s="270">
        <v>0</v>
      </c>
      <c r="G1284" s="270" t="s">
        <v>217</v>
      </c>
    </row>
    <row r="1285" spans="1:7">
      <c r="A1285" s="270" t="s">
        <v>2667</v>
      </c>
      <c r="B1285" s="270" t="s">
        <v>2668</v>
      </c>
      <c r="C1285" s="270">
        <v>2484</v>
      </c>
      <c r="D1285" s="270">
        <v>1003.711</v>
      </c>
      <c r="E1285" s="270">
        <v>13</v>
      </c>
      <c r="F1285" s="270">
        <v>0.31</v>
      </c>
      <c r="G1285" s="270" t="s">
        <v>220</v>
      </c>
    </row>
    <row r="1286" spans="1:7">
      <c r="A1286" s="270" t="s">
        <v>2669</v>
      </c>
      <c r="B1286" s="270" t="s">
        <v>2670</v>
      </c>
      <c r="C1286" s="270">
        <v>2453</v>
      </c>
      <c r="D1286" s="270">
        <v>911.83299999999997</v>
      </c>
      <c r="E1286" s="270">
        <v>9</v>
      </c>
      <c r="F1286" s="270">
        <v>4.18</v>
      </c>
      <c r="G1286" s="270" t="s">
        <v>223</v>
      </c>
    </row>
    <row r="1287" spans="1:7">
      <c r="A1287" s="270" t="s">
        <v>2671</v>
      </c>
      <c r="B1287" s="270" t="s">
        <v>2672</v>
      </c>
      <c r="C1287" s="270">
        <v>2480</v>
      </c>
      <c r="D1287" s="270">
        <v>1011.263</v>
      </c>
      <c r="E1287" s="270">
        <v>13</v>
      </c>
      <c r="F1287" s="270">
        <v>1.0053448275862069</v>
      </c>
      <c r="G1287" s="270" t="s">
        <v>220</v>
      </c>
    </row>
    <row r="1288" spans="1:7">
      <c r="A1288" s="270" t="s">
        <v>2673</v>
      </c>
      <c r="B1288" s="270" t="s">
        <v>2674</v>
      </c>
      <c r="C1288" s="270">
        <v>2031</v>
      </c>
      <c r="D1288" s="270">
        <v>1108.462</v>
      </c>
      <c r="E1288" s="270">
        <v>17</v>
      </c>
      <c r="F1288" s="270">
        <v>0</v>
      </c>
      <c r="G1288" s="270" t="s">
        <v>217</v>
      </c>
    </row>
    <row r="1289" spans="1:7">
      <c r="A1289" s="270" t="s">
        <v>2675</v>
      </c>
      <c r="B1289" s="270" t="s">
        <v>2676</v>
      </c>
      <c r="C1289" s="270">
        <v>2469</v>
      </c>
      <c r="D1289" s="270">
        <v>887.39666666666665</v>
      </c>
      <c r="E1289" s="270">
        <v>8</v>
      </c>
      <c r="F1289" s="270">
        <v>3.47</v>
      </c>
      <c r="G1289" s="270" t="s">
        <v>223</v>
      </c>
    </row>
    <row r="1290" spans="1:7">
      <c r="A1290" s="270" t="s">
        <v>2677</v>
      </c>
      <c r="B1290" s="270" t="s">
        <v>2678</v>
      </c>
      <c r="C1290" s="270">
        <v>2480</v>
      </c>
      <c r="D1290" s="270">
        <v>1034.547</v>
      </c>
      <c r="E1290" s="270">
        <v>14</v>
      </c>
      <c r="F1290" s="270">
        <v>0.99</v>
      </c>
      <c r="G1290" s="270" t="s">
        <v>220</v>
      </c>
    </row>
    <row r="1291" spans="1:7">
      <c r="A1291" s="270" t="s">
        <v>2679</v>
      </c>
      <c r="B1291" s="270" t="s">
        <v>2680</v>
      </c>
      <c r="C1291" s="270">
        <v>2440</v>
      </c>
      <c r="D1291" s="270">
        <v>932.46299999999997</v>
      </c>
      <c r="E1291" s="270">
        <v>10</v>
      </c>
      <c r="F1291" s="270">
        <v>2.99</v>
      </c>
      <c r="G1291" s="270" t="s">
        <v>223</v>
      </c>
    </row>
    <row r="1292" spans="1:7">
      <c r="A1292" s="270" t="s">
        <v>2681</v>
      </c>
      <c r="B1292" s="270" t="s">
        <v>2682</v>
      </c>
      <c r="C1292" s="270">
        <v>2142</v>
      </c>
      <c r="D1292" s="270">
        <v>940</v>
      </c>
      <c r="E1292" s="270">
        <v>10</v>
      </c>
      <c r="F1292" s="270">
        <v>0</v>
      </c>
      <c r="G1292" s="270" t="s">
        <v>217</v>
      </c>
    </row>
    <row r="1293" spans="1:7">
      <c r="A1293" s="270" t="s">
        <v>2683</v>
      </c>
      <c r="B1293" s="270" t="s">
        <v>2684</v>
      </c>
      <c r="C1293" s="270">
        <v>2330</v>
      </c>
      <c r="D1293" s="270">
        <v>1046</v>
      </c>
      <c r="E1293" s="270">
        <v>14</v>
      </c>
      <c r="F1293" s="270">
        <v>1.9385964912280704</v>
      </c>
      <c r="G1293" s="270" t="s">
        <v>220</v>
      </c>
    </row>
    <row r="1294" spans="1:7">
      <c r="A1294" s="270" t="s">
        <v>2685</v>
      </c>
      <c r="B1294" s="270" t="s">
        <v>2686</v>
      </c>
      <c r="C1294" s="270">
        <v>2795</v>
      </c>
      <c r="D1294" s="270">
        <v>1019.7131145833332</v>
      </c>
      <c r="E1294" s="270">
        <v>13</v>
      </c>
      <c r="F1294" s="270">
        <v>2.66</v>
      </c>
      <c r="G1294" s="270" t="s">
        <v>223</v>
      </c>
    </row>
    <row r="1295" spans="1:7">
      <c r="A1295" s="270" t="s">
        <v>2687</v>
      </c>
      <c r="B1295" s="270" t="s">
        <v>2688</v>
      </c>
      <c r="C1295" s="270">
        <v>2283</v>
      </c>
      <c r="D1295" s="270">
        <v>1071.3789999999999</v>
      </c>
      <c r="E1295" s="270">
        <v>15</v>
      </c>
      <c r="F1295" s="270">
        <v>0</v>
      </c>
      <c r="G1295" s="270" t="s">
        <v>217</v>
      </c>
    </row>
    <row r="1296" spans="1:7">
      <c r="A1296" s="270" t="s">
        <v>2689</v>
      </c>
      <c r="B1296" s="270" t="s">
        <v>2690</v>
      </c>
      <c r="C1296" s="270">
        <v>2508</v>
      </c>
      <c r="D1296" s="270">
        <v>1043.8240000000001</v>
      </c>
      <c r="E1296" s="270">
        <v>14</v>
      </c>
      <c r="F1296" s="270">
        <v>0.12</v>
      </c>
      <c r="G1296" s="270" t="s">
        <v>217</v>
      </c>
    </row>
    <row r="1297" spans="1:7">
      <c r="A1297" s="270" t="s">
        <v>2691</v>
      </c>
      <c r="B1297" s="270" t="s">
        <v>2692</v>
      </c>
      <c r="C1297" s="270">
        <v>2460</v>
      </c>
      <c r="D1297" s="270">
        <v>915.33299999999997</v>
      </c>
      <c r="E1297" s="270">
        <v>9</v>
      </c>
      <c r="F1297" s="270">
        <v>3.11</v>
      </c>
      <c r="G1297" s="270" t="s">
        <v>223</v>
      </c>
    </row>
    <row r="1298" spans="1:7">
      <c r="A1298" s="270" t="s">
        <v>2693</v>
      </c>
      <c r="B1298" s="270" t="s">
        <v>2694</v>
      </c>
      <c r="C1298" s="270">
        <v>2108</v>
      </c>
      <c r="D1298" s="270">
        <v>1069</v>
      </c>
      <c r="E1298" s="270">
        <v>15</v>
      </c>
      <c r="F1298" s="270">
        <v>0.32500000000000001</v>
      </c>
      <c r="G1298" s="270" t="s">
        <v>220</v>
      </c>
    </row>
    <row r="1299" spans="1:7">
      <c r="A1299" s="270" t="s">
        <v>2695</v>
      </c>
      <c r="B1299" s="270" t="s">
        <v>2696</v>
      </c>
      <c r="C1299" s="270">
        <v>2486</v>
      </c>
      <c r="D1299" s="270">
        <v>1024</v>
      </c>
      <c r="E1299" s="270">
        <v>13</v>
      </c>
      <c r="F1299" s="270">
        <v>9.9999999999999992E-2</v>
      </c>
      <c r="G1299" s="270" t="s">
        <v>217</v>
      </c>
    </row>
    <row r="1300" spans="1:7">
      <c r="A1300" s="270" t="s">
        <v>2697</v>
      </c>
      <c r="B1300" s="270" t="s">
        <v>2698</v>
      </c>
      <c r="C1300" s="270">
        <v>2486</v>
      </c>
      <c r="D1300" s="270">
        <v>988.45</v>
      </c>
      <c r="E1300" s="270">
        <v>12</v>
      </c>
      <c r="F1300" s="270">
        <v>9.9999999999999992E-2</v>
      </c>
      <c r="G1300" s="270" t="s">
        <v>217</v>
      </c>
    </row>
    <row r="1301" spans="1:7">
      <c r="A1301" s="270" t="s">
        <v>2699</v>
      </c>
      <c r="B1301" s="270" t="s">
        <v>2700</v>
      </c>
      <c r="C1301" s="270">
        <v>2790</v>
      </c>
      <c r="D1301" s="270">
        <v>954</v>
      </c>
      <c r="E1301" s="270">
        <v>11</v>
      </c>
      <c r="F1301" s="270">
        <v>1.2458333333333333</v>
      </c>
      <c r="G1301" s="270" t="s">
        <v>220</v>
      </c>
    </row>
    <row r="1302" spans="1:7">
      <c r="A1302" s="270" t="s">
        <v>2701</v>
      </c>
      <c r="B1302" s="270" t="s">
        <v>2702</v>
      </c>
      <c r="C1302" s="270">
        <v>2835</v>
      </c>
      <c r="D1302" s="270">
        <v>968.83399999999995</v>
      </c>
      <c r="E1302" s="270">
        <v>11</v>
      </c>
      <c r="F1302" s="270">
        <v>9.48</v>
      </c>
      <c r="G1302" s="270" t="s">
        <v>226</v>
      </c>
    </row>
    <row r="1303" spans="1:7">
      <c r="A1303" s="270" t="s">
        <v>2703</v>
      </c>
      <c r="B1303" s="270" t="s">
        <v>2704</v>
      </c>
      <c r="C1303" s="270">
        <v>2550</v>
      </c>
      <c r="D1303" s="270">
        <v>910.98299999999995</v>
      </c>
      <c r="E1303" s="270">
        <v>9</v>
      </c>
      <c r="F1303" s="270">
        <v>3.53</v>
      </c>
      <c r="G1303" s="270" t="s">
        <v>223</v>
      </c>
    </row>
    <row r="1304" spans="1:7">
      <c r="A1304" s="270" t="s">
        <v>2705</v>
      </c>
      <c r="B1304" s="270" t="s">
        <v>2706</v>
      </c>
      <c r="C1304" s="270">
        <v>2422</v>
      </c>
      <c r="D1304" s="270">
        <v>1008</v>
      </c>
      <c r="E1304" s="270">
        <v>13</v>
      </c>
      <c r="F1304" s="270">
        <v>2.7056666666666671</v>
      </c>
      <c r="G1304" s="270" t="s">
        <v>223</v>
      </c>
    </row>
    <row r="1305" spans="1:7">
      <c r="A1305" s="270" t="s">
        <v>2707</v>
      </c>
      <c r="B1305" s="270" t="s">
        <v>2708</v>
      </c>
      <c r="C1305" s="270">
        <v>2347</v>
      </c>
      <c r="D1305" s="270">
        <v>1034.75</v>
      </c>
      <c r="E1305" s="270">
        <v>14</v>
      </c>
      <c r="F1305" s="270">
        <v>4.95</v>
      </c>
      <c r="G1305" s="270" t="s">
        <v>223</v>
      </c>
    </row>
    <row r="1306" spans="1:7">
      <c r="A1306" s="270" t="s">
        <v>2709</v>
      </c>
      <c r="B1306" s="270" t="s">
        <v>2708</v>
      </c>
      <c r="C1306" s="270">
        <v>2404</v>
      </c>
      <c r="D1306" s="270">
        <v>1034.75</v>
      </c>
      <c r="E1306" s="270">
        <v>14</v>
      </c>
      <c r="F1306" s="270">
        <v>4.95</v>
      </c>
      <c r="G1306" s="270" t="s">
        <v>223</v>
      </c>
    </row>
    <row r="1307" spans="1:7">
      <c r="A1307" s="270" t="s">
        <v>2710</v>
      </c>
      <c r="B1307" s="270" t="s">
        <v>2711</v>
      </c>
      <c r="C1307" s="270">
        <v>2570</v>
      </c>
      <c r="D1307" s="270">
        <v>1059.67</v>
      </c>
      <c r="E1307" s="270">
        <v>15</v>
      </c>
      <c r="F1307" s="270">
        <v>0.17</v>
      </c>
      <c r="G1307" s="270" t="s">
        <v>217</v>
      </c>
    </row>
    <row r="1308" spans="1:7">
      <c r="A1308" s="270" t="s">
        <v>2712</v>
      </c>
      <c r="B1308" s="270" t="s">
        <v>2713</v>
      </c>
      <c r="C1308" s="270">
        <v>2844</v>
      </c>
      <c r="D1308" s="270">
        <v>974.37400000000002</v>
      </c>
      <c r="E1308" s="270">
        <v>11</v>
      </c>
      <c r="F1308" s="270">
        <v>4.3499999999999996</v>
      </c>
      <c r="G1308" s="270" t="s">
        <v>223</v>
      </c>
    </row>
    <row r="1309" spans="1:7">
      <c r="A1309" s="270" t="s">
        <v>2714</v>
      </c>
      <c r="B1309" s="270" t="s">
        <v>2715</v>
      </c>
      <c r="C1309" s="270">
        <v>2732</v>
      </c>
      <c r="D1309" s="270">
        <v>1039.097</v>
      </c>
      <c r="E1309" s="270">
        <v>14</v>
      </c>
      <c r="F1309" s="270">
        <v>3.8333333333333335</v>
      </c>
      <c r="G1309" s="270" t="s">
        <v>223</v>
      </c>
    </row>
    <row r="1310" spans="1:7">
      <c r="A1310" s="270" t="s">
        <v>2716</v>
      </c>
      <c r="B1310" s="270" t="s">
        <v>2717</v>
      </c>
      <c r="C1310" s="270">
        <v>2539</v>
      </c>
      <c r="D1310" s="270">
        <v>1023</v>
      </c>
      <c r="E1310" s="270">
        <v>13</v>
      </c>
      <c r="F1310" s="270">
        <v>1.6785714285714286</v>
      </c>
      <c r="G1310" s="270" t="s">
        <v>220</v>
      </c>
    </row>
    <row r="1311" spans="1:7">
      <c r="A1311" s="270" t="s">
        <v>2718</v>
      </c>
      <c r="B1311" s="270" t="s">
        <v>2719</v>
      </c>
      <c r="C1311" s="270">
        <v>2429</v>
      </c>
      <c r="D1311" s="270">
        <v>952.83872727272717</v>
      </c>
      <c r="E1311" s="270">
        <v>11</v>
      </c>
      <c r="F1311" s="270">
        <v>1.98</v>
      </c>
      <c r="G1311" s="270" t="s">
        <v>220</v>
      </c>
    </row>
    <row r="1312" spans="1:7">
      <c r="A1312" s="270" t="s">
        <v>2720</v>
      </c>
      <c r="B1312" s="270" t="s">
        <v>2721</v>
      </c>
      <c r="C1312" s="270">
        <v>2471</v>
      </c>
      <c r="D1312" s="270">
        <v>985.10900000000004</v>
      </c>
      <c r="E1312" s="270">
        <v>12</v>
      </c>
      <c r="F1312" s="270">
        <v>1.31</v>
      </c>
      <c r="G1312" s="270" t="s">
        <v>220</v>
      </c>
    </row>
    <row r="1313" spans="1:7">
      <c r="A1313" s="270" t="s">
        <v>2722</v>
      </c>
      <c r="B1313" s="270" t="s">
        <v>2723</v>
      </c>
      <c r="C1313" s="270">
        <v>2480</v>
      </c>
      <c r="D1313" s="270">
        <v>956</v>
      </c>
      <c r="E1313" s="270">
        <v>11</v>
      </c>
      <c r="F1313" s="270">
        <v>1.0053448275862069</v>
      </c>
      <c r="G1313" s="270" t="s">
        <v>220</v>
      </c>
    </row>
    <row r="1314" spans="1:7">
      <c r="A1314" s="270" t="s">
        <v>2724</v>
      </c>
      <c r="B1314" s="270" t="s">
        <v>2725</v>
      </c>
      <c r="C1314" s="270">
        <v>2450</v>
      </c>
      <c r="D1314" s="270">
        <v>973.96094117647056</v>
      </c>
      <c r="E1314" s="270">
        <v>11</v>
      </c>
      <c r="F1314" s="270">
        <v>1.87</v>
      </c>
      <c r="G1314" s="270" t="s">
        <v>220</v>
      </c>
    </row>
    <row r="1315" spans="1:7">
      <c r="A1315" s="270" t="s">
        <v>2726</v>
      </c>
      <c r="B1315" s="270" t="s">
        <v>2727</v>
      </c>
      <c r="C1315" s="270">
        <v>2450</v>
      </c>
      <c r="D1315" s="270">
        <v>940.221</v>
      </c>
      <c r="E1315" s="270">
        <v>10</v>
      </c>
      <c r="F1315" s="270">
        <v>1.87</v>
      </c>
      <c r="G1315" s="270" t="s">
        <v>220</v>
      </c>
    </row>
    <row r="1316" spans="1:7">
      <c r="A1316" s="270" t="s">
        <v>2728</v>
      </c>
      <c r="B1316" s="270" t="s">
        <v>2729</v>
      </c>
      <c r="C1316" s="270">
        <v>2849</v>
      </c>
      <c r="D1316" s="270">
        <v>992.91899999999998</v>
      </c>
      <c r="E1316" s="270">
        <v>12</v>
      </c>
      <c r="F1316" s="270">
        <v>3.5684999999999993</v>
      </c>
      <c r="G1316" s="270" t="s">
        <v>223</v>
      </c>
    </row>
    <row r="1317" spans="1:7">
      <c r="A1317" s="270" t="s">
        <v>2730</v>
      </c>
      <c r="B1317" s="270" t="s">
        <v>2731</v>
      </c>
      <c r="C1317" s="270">
        <v>2083</v>
      </c>
      <c r="D1317" s="270">
        <v>1042</v>
      </c>
      <c r="E1317" s="270">
        <v>14</v>
      </c>
      <c r="F1317" s="270">
        <v>0.82499999999999996</v>
      </c>
      <c r="G1317" s="270" t="s">
        <v>220</v>
      </c>
    </row>
    <row r="1318" spans="1:7">
      <c r="A1318" s="270" t="s">
        <v>2732</v>
      </c>
      <c r="B1318" s="270" t="s">
        <v>2733</v>
      </c>
      <c r="C1318" s="270">
        <v>2537</v>
      </c>
      <c r="D1318" s="270">
        <v>1046</v>
      </c>
      <c r="E1318" s="270">
        <v>14</v>
      </c>
      <c r="F1318" s="270">
        <v>2.2479999999999998</v>
      </c>
      <c r="G1318" s="270" t="s">
        <v>220</v>
      </c>
    </row>
    <row r="1319" spans="1:7">
      <c r="A1319" s="270" t="s">
        <v>2734</v>
      </c>
      <c r="B1319" s="270" t="s">
        <v>2735</v>
      </c>
      <c r="C1319" s="270">
        <v>2680</v>
      </c>
      <c r="D1319" s="270">
        <v>1005.0464285714285</v>
      </c>
      <c r="E1319" s="270">
        <v>13</v>
      </c>
      <c r="F1319" s="270">
        <v>3.58</v>
      </c>
      <c r="G1319" s="270" t="s">
        <v>223</v>
      </c>
    </row>
    <row r="1320" spans="1:7">
      <c r="A1320" s="270" t="s">
        <v>2736</v>
      </c>
      <c r="B1320" s="270" t="s">
        <v>2737</v>
      </c>
      <c r="C1320" s="270">
        <v>2462</v>
      </c>
      <c r="D1320" s="270">
        <v>894.21400000000006</v>
      </c>
      <c r="E1320" s="270">
        <v>8</v>
      </c>
      <c r="F1320" s="270">
        <v>2.8420000000000001</v>
      </c>
      <c r="G1320" s="270" t="s">
        <v>223</v>
      </c>
    </row>
    <row r="1321" spans="1:7">
      <c r="A1321" s="270" t="s">
        <v>2738</v>
      </c>
      <c r="B1321" s="270" t="s">
        <v>2739</v>
      </c>
      <c r="C1321" s="270">
        <v>2707</v>
      </c>
      <c r="D1321" s="270">
        <v>998.61500000000001</v>
      </c>
      <c r="E1321" s="270">
        <v>12</v>
      </c>
      <c r="F1321" s="270">
        <v>4.5</v>
      </c>
      <c r="G1321" s="270" t="s">
        <v>223</v>
      </c>
    </row>
    <row r="1322" spans="1:7">
      <c r="A1322" s="270" t="s">
        <v>2740</v>
      </c>
      <c r="B1322" s="270" t="s">
        <v>2741</v>
      </c>
      <c r="C1322" s="270">
        <v>2761</v>
      </c>
      <c r="D1322" s="270">
        <v>962.76499999999999</v>
      </c>
      <c r="E1322" s="270">
        <v>11</v>
      </c>
      <c r="F1322" s="270">
        <v>0</v>
      </c>
      <c r="G1322" s="270" t="s">
        <v>217</v>
      </c>
    </row>
    <row r="1323" spans="1:7">
      <c r="A1323" s="270" t="s">
        <v>2742</v>
      </c>
      <c r="B1323" s="270" t="s">
        <v>2743</v>
      </c>
      <c r="C1323" s="270">
        <v>2515</v>
      </c>
      <c r="D1323" s="270">
        <v>1074.845</v>
      </c>
      <c r="E1323" s="270">
        <v>15</v>
      </c>
      <c r="F1323" s="270">
        <v>0.06</v>
      </c>
      <c r="G1323" s="270" t="s">
        <v>217</v>
      </c>
    </row>
    <row r="1324" spans="1:7">
      <c r="A1324" s="270" t="s">
        <v>2744</v>
      </c>
      <c r="B1324" s="270" t="s">
        <v>2745</v>
      </c>
      <c r="C1324" s="270">
        <v>2665</v>
      </c>
      <c r="D1324" s="270">
        <v>1043</v>
      </c>
      <c r="E1324" s="270">
        <v>14</v>
      </c>
      <c r="F1324" s="270">
        <v>3.36</v>
      </c>
      <c r="G1324" s="270" t="s">
        <v>223</v>
      </c>
    </row>
    <row r="1325" spans="1:7">
      <c r="A1325" s="270" t="s">
        <v>2746</v>
      </c>
      <c r="B1325" s="270" t="s">
        <v>2745</v>
      </c>
      <c r="C1325" s="270">
        <v>2700</v>
      </c>
      <c r="D1325" s="270">
        <v>1043</v>
      </c>
      <c r="E1325" s="270">
        <v>14</v>
      </c>
      <c r="F1325" s="270">
        <v>3.36</v>
      </c>
      <c r="G1325" s="270" t="s">
        <v>223</v>
      </c>
    </row>
    <row r="1326" spans="1:7">
      <c r="A1326" s="270" t="s">
        <v>2747</v>
      </c>
      <c r="B1326" s="270" t="s">
        <v>2748</v>
      </c>
      <c r="C1326" s="270">
        <v>2626</v>
      </c>
      <c r="D1326" s="270">
        <v>1048</v>
      </c>
      <c r="E1326" s="270">
        <v>14</v>
      </c>
      <c r="F1326" s="270">
        <v>2.14</v>
      </c>
      <c r="G1326" s="270" t="s">
        <v>220</v>
      </c>
    </row>
    <row r="1327" spans="1:7">
      <c r="A1327" s="270" t="s">
        <v>2749</v>
      </c>
      <c r="B1327" s="270" t="s">
        <v>2750</v>
      </c>
      <c r="C1327" s="270">
        <v>2833</v>
      </c>
      <c r="D1327" s="270">
        <v>962.98900000000003</v>
      </c>
      <c r="E1327" s="270">
        <v>11</v>
      </c>
      <c r="F1327" s="270">
        <v>9.25</v>
      </c>
      <c r="G1327" s="270" t="s">
        <v>226</v>
      </c>
    </row>
    <row r="1328" spans="1:7">
      <c r="A1328" s="270" t="s">
        <v>2751</v>
      </c>
      <c r="B1328" s="270" t="s">
        <v>2752</v>
      </c>
      <c r="C1328" s="270">
        <v>2097</v>
      </c>
      <c r="D1328" s="270">
        <v>1095.729</v>
      </c>
      <c r="E1328" s="270">
        <v>16</v>
      </c>
      <c r="F1328" s="270">
        <v>0</v>
      </c>
      <c r="G1328" s="270" t="s">
        <v>217</v>
      </c>
    </row>
    <row r="1329" spans="1:7">
      <c r="A1329" s="270" t="s">
        <v>2753</v>
      </c>
      <c r="B1329" s="270" t="s">
        <v>2754</v>
      </c>
      <c r="C1329" s="270">
        <v>2097</v>
      </c>
      <c r="D1329" s="270">
        <v>1086.0440000000001</v>
      </c>
      <c r="E1329" s="270">
        <v>16</v>
      </c>
      <c r="F1329" s="270">
        <v>5.43</v>
      </c>
      <c r="G1329" s="270" t="s">
        <v>223</v>
      </c>
    </row>
    <row r="1330" spans="1:7">
      <c r="A1330" s="270" t="s">
        <v>2755</v>
      </c>
      <c r="B1330" s="270" t="s">
        <v>2754</v>
      </c>
      <c r="C1330" s="270">
        <v>2099</v>
      </c>
      <c r="D1330" s="270">
        <v>1086.0440000000001</v>
      </c>
      <c r="E1330" s="270">
        <v>16</v>
      </c>
      <c r="F1330" s="270">
        <v>5.43</v>
      </c>
      <c r="G1330" s="270" t="s">
        <v>223</v>
      </c>
    </row>
    <row r="1331" spans="1:7">
      <c r="A1331" s="270" t="s">
        <v>2756</v>
      </c>
      <c r="B1331" s="270" t="s">
        <v>2754</v>
      </c>
      <c r="C1331" s="270">
        <v>2329</v>
      </c>
      <c r="D1331" s="270">
        <v>1086.0440000000001</v>
      </c>
      <c r="E1331" s="270">
        <v>16</v>
      </c>
      <c r="F1331" s="270">
        <v>5.43</v>
      </c>
      <c r="G1331" s="270" t="s">
        <v>223</v>
      </c>
    </row>
    <row r="1332" spans="1:7">
      <c r="A1332" s="270" t="s">
        <v>2757</v>
      </c>
      <c r="B1332" s="270" t="s">
        <v>2758</v>
      </c>
      <c r="C1332" s="270">
        <v>2581</v>
      </c>
      <c r="D1332" s="270">
        <v>1073.9069999999999</v>
      </c>
      <c r="E1332" s="270">
        <v>15</v>
      </c>
      <c r="F1332" s="270">
        <v>1.48</v>
      </c>
      <c r="G1332" s="270" t="s">
        <v>220</v>
      </c>
    </row>
    <row r="1333" spans="1:7">
      <c r="A1333" s="270" t="s">
        <v>2759</v>
      </c>
      <c r="B1333" s="270" t="s">
        <v>2760</v>
      </c>
      <c r="C1333" s="270">
        <v>2646</v>
      </c>
      <c r="D1333" s="270">
        <v>992</v>
      </c>
      <c r="E1333" s="270">
        <v>12</v>
      </c>
      <c r="F1333" s="270">
        <v>2.4681818181818183</v>
      </c>
      <c r="G1333" s="270" t="s">
        <v>223</v>
      </c>
    </row>
    <row r="1334" spans="1:7">
      <c r="A1334" s="270" t="s">
        <v>2761</v>
      </c>
      <c r="B1334" s="270" t="s">
        <v>2762</v>
      </c>
      <c r="C1334" s="270">
        <v>2839</v>
      </c>
      <c r="D1334" s="270">
        <v>976.47799999999995</v>
      </c>
      <c r="E1334" s="270">
        <v>12</v>
      </c>
      <c r="F1334" s="270">
        <v>11.66</v>
      </c>
      <c r="G1334" s="270" t="s">
        <v>229</v>
      </c>
    </row>
    <row r="1335" spans="1:7">
      <c r="A1335" s="270" t="s">
        <v>2763</v>
      </c>
      <c r="B1335" s="270" t="s">
        <v>2764</v>
      </c>
      <c r="C1335" s="270">
        <v>2827</v>
      </c>
      <c r="D1335" s="270">
        <v>1010</v>
      </c>
      <c r="E1335" s="270">
        <v>13</v>
      </c>
      <c r="F1335" s="270">
        <v>4.95</v>
      </c>
      <c r="G1335" s="270" t="s">
        <v>223</v>
      </c>
    </row>
    <row r="1336" spans="1:7">
      <c r="A1336" s="270" t="s">
        <v>2765</v>
      </c>
      <c r="B1336" s="270" t="s">
        <v>2766</v>
      </c>
      <c r="C1336" s="270">
        <v>2650</v>
      </c>
      <c r="D1336" s="270">
        <v>1061.2170000000001</v>
      </c>
      <c r="E1336" s="270">
        <v>15</v>
      </c>
      <c r="F1336" s="270">
        <v>1.91</v>
      </c>
      <c r="G1336" s="270" t="s">
        <v>220</v>
      </c>
    </row>
    <row r="1337" spans="1:7">
      <c r="A1337" s="270" t="s">
        <v>2767</v>
      </c>
      <c r="B1337" s="270" t="s">
        <v>2768</v>
      </c>
      <c r="C1337" s="270">
        <v>2850</v>
      </c>
      <c r="D1337" s="270">
        <v>1076</v>
      </c>
      <c r="E1337" s="270">
        <v>16</v>
      </c>
      <c r="F1337" s="270">
        <v>3.1293617021276594</v>
      </c>
      <c r="G1337" s="270" t="s">
        <v>223</v>
      </c>
    </row>
    <row r="1338" spans="1:7">
      <c r="A1338" s="270" t="s">
        <v>2769</v>
      </c>
      <c r="B1338" s="270" t="s">
        <v>2770</v>
      </c>
      <c r="C1338" s="270">
        <v>2474</v>
      </c>
      <c r="D1338" s="270">
        <v>948</v>
      </c>
      <c r="E1338" s="270">
        <v>10</v>
      </c>
      <c r="F1338" s="270">
        <v>2.0321052631578942</v>
      </c>
      <c r="G1338" s="270" t="s">
        <v>220</v>
      </c>
    </row>
    <row r="1339" spans="1:7">
      <c r="A1339" s="270" t="s">
        <v>2771</v>
      </c>
      <c r="B1339" s="270" t="s">
        <v>2772</v>
      </c>
      <c r="C1339" s="270">
        <v>2440</v>
      </c>
      <c r="D1339" s="270">
        <v>933.02499999999998</v>
      </c>
      <c r="E1339" s="270">
        <v>10</v>
      </c>
      <c r="F1339" s="270">
        <v>3.1791304347826088</v>
      </c>
      <c r="G1339" s="270" t="s">
        <v>223</v>
      </c>
    </row>
    <row r="1340" spans="1:7">
      <c r="A1340" s="270" t="s">
        <v>2773</v>
      </c>
      <c r="B1340" s="270" t="s">
        <v>2774</v>
      </c>
      <c r="C1340" s="270">
        <v>2460</v>
      </c>
      <c r="D1340" s="270">
        <v>814</v>
      </c>
      <c r="E1340" s="270">
        <v>5</v>
      </c>
      <c r="F1340" s="270">
        <v>2.925238095238095</v>
      </c>
      <c r="G1340" s="270" t="s">
        <v>223</v>
      </c>
    </row>
    <row r="1341" spans="1:7">
      <c r="A1341" s="270" t="s">
        <v>2775</v>
      </c>
      <c r="B1341" s="270" t="s">
        <v>2776</v>
      </c>
      <c r="C1341" s="270">
        <v>2343</v>
      </c>
      <c r="D1341" s="270">
        <v>1004</v>
      </c>
      <c r="E1341" s="270">
        <v>13</v>
      </c>
      <c r="F1341" s="270">
        <v>4.4000000000000004</v>
      </c>
      <c r="G1341" s="270" t="s">
        <v>223</v>
      </c>
    </row>
    <row r="1342" spans="1:7">
      <c r="A1342" s="270" t="s">
        <v>2777</v>
      </c>
      <c r="B1342" s="270" t="s">
        <v>2778</v>
      </c>
      <c r="C1342" s="270">
        <v>2756</v>
      </c>
      <c r="D1342" s="270">
        <v>991.26300000000003</v>
      </c>
      <c r="E1342" s="270">
        <v>12</v>
      </c>
      <c r="F1342" s="270">
        <v>1.42</v>
      </c>
      <c r="G1342" s="270" t="s">
        <v>220</v>
      </c>
    </row>
    <row r="1343" spans="1:7">
      <c r="A1343" s="270" t="s">
        <v>2779</v>
      </c>
      <c r="B1343" s="270" t="s">
        <v>2780</v>
      </c>
      <c r="C1343" s="270">
        <v>2575</v>
      </c>
      <c r="D1343" s="270">
        <v>1026.6969999999999</v>
      </c>
      <c r="E1343" s="270">
        <v>14</v>
      </c>
      <c r="F1343" s="270">
        <v>0.36</v>
      </c>
      <c r="G1343" s="270" t="s">
        <v>220</v>
      </c>
    </row>
    <row r="1344" spans="1:7">
      <c r="A1344" s="270" t="s">
        <v>2781</v>
      </c>
      <c r="B1344" s="270" t="s">
        <v>2782</v>
      </c>
      <c r="C1344" s="270">
        <v>2756</v>
      </c>
      <c r="D1344" s="270">
        <v>1051.69</v>
      </c>
      <c r="E1344" s="270">
        <v>15</v>
      </c>
      <c r="F1344" s="270">
        <v>0.93</v>
      </c>
      <c r="G1344" s="270" t="s">
        <v>220</v>
      </c>
    </row>
    <row r="1345" spans="1:7">
      <c r="A1345" s="270" t="s">
        <v>2783</v>
      </c>
      <c r="B1345" s="270" t="s">
        <v>2782</v>
      </c>
      <c r="C1345" s="270">
        <v>2795</v>
      </c>
      <c r="D1345" s="270">
        <v>993.18200000000002</v>
      </c>
      <c r="E1345" s="270">
        <v>12</v>
      </c>
      <c r="F1345" s="270">
        <v>0.93</v>
      </c>
      <c r="G1345" s="270" t="s">
        <v>220</v>
      </c>
    </row>
    <row r="1346" spans="1:7">
      <c r="A1346" s="270" t="s">
        <v>2784</v>
      </c>
      <c r="B1346" s="270" t="s">
        <v>2785</v>
      </c>
      <c r="C1346" s="270">
        <v>2262</v>
      </c>
      <c r="D1346" s="270">
        <v>853.23099999999999</v>
      </c>
      <c r="E1346" s="270">
        <v>7</v>
      </c>
      <c r="F1346" s="270">
        <v>0</v>
      </c>
      <c r="G1346" s="270" t="s">
        <v>217</v>
      </c>
    </row>
    <row r="1347" spans="1:7">
      <c r="A1347" s="270" t="s">
        <v>2786</v>
      </c>
      <c r="B1347" s="270" t="s">
        <v>2787</v>
      </c>
      <c r="C1347" s="270">
        <v>2760</v>
      </c>
      <c r="D1347" s="270">
        <v>960.32500000000005</v>
      </c>
      <c r="E1347" s="270">
        <v>11</v>
      </c>
      <c r="F1347" s="270">
        <v>0</v>
      </c>
      <c r="G1347" s="270" t="s">
        <v>217</v>
      </c>
    </row>
    <row r="1348" spans="1:7">
      <c r="A1348" s="270" t="s">
        <v>2788</v>
      </c>
      <c r="B1348" s="270" t="s">
        <v>2789</v>
      </c>
      <c r="C1348" s="270">
        <v>2440</v>
      </c>
      <c r="D1348" s="270">
        <v>923.96900000000005</v>
      </c>
      <c r="E1348" s="270">
        <v>9</v>
      </c>
      <c r="F1348" s="270">
        <v>5.03</v>
      </c>
      <c r="G1348" s="270" t="s">
        <v>223</v>
      </c>
    </row>
    <row r="1349" spans="1:7">
      <c r="A1349" s="270" t="s">
        <v>2790</v>
      </c>
      <c r="B1349" s="270" t="s">
        <v>2791</v>
      </c>
      <c r="C1349" s="270">
        <v>2666</v>
      </c>
      <c r="D1349" s="270">
        <v>1038.6991428571428</v>
      </c>
      <c r="E1349" s="270">
        <v>14</v>
      </c>
      <c r="F1349" s="270">
        <v>2.6</v>
      </c>
      <c r="G1349" s="270" t="s">
        <v>223</v>
      </c>
    </row>
    <row r="1350" spans="1:7">
      <c r="A1350" s="270" t="s">
        <v>2792</v>
      </c>
      <c r="B1350" s="270" t="s">
        <v>2793</v>
      </c>
      <c r="C1350" s="270">
        <v>2666</v>
      </c>
      <c r="D1350" s="270">
        <v>1009.125</v>
      </c>
      <c r="E1350" s="270">
        <v>13</v>
      </c>
      <c r="F1350" s="270">
        <v>2.69</v>
      </c>
      <c r="G1350" s="270" t="s">
        <v>223</v>
      </c>
    </row>
    <row r="1351" spans="1:7">
      <c r="A1351" s="270" t="s">
        <v>2794</v>
      </c>
      <c r="B1351" s="270" t="s">
        <v>2795</v>
      </c>
      <c r="C1351" s="270">
        <v>2829</v>
      </c>
      <c r="D1351" s="270">
        <v>1056</v>
      </c>
      <c r="E1351" s="270">
        <v>15</v>
      </c>
      <c r="F1351" s="270">
        <v>6.13</v>
      </c>
      <c r="G1351" s="270" t="s">
        <v>226</v>
      </c>
    </row>
    <row r="1352" spans="1:7">
      <c r="A1352" s="270" t="s">
        <v>2796</v>
      </c>
      <c r="B1352" s="270" t="s">
        <v>2797</v>
      </c>
      <c r="C1352" s="270">
        <v>2540</v>
      </c>
      <c r="D1352" s="270">
        <v>1022</v>
      </c>
      <c r="E1352" s="270">
        <v>13</v>
      </c>
      <c r="F1352" s="270">
        <v>0.95081632653061199</v>
      </c>
      <c r="G1352" s="270" t="s">
        <v>220</v>
      </c>
    </row>
    <row r="1353" spans="1:7">
      <c r="A1353" s="270" t="s">
        <v>2798</v>
      </c>
      <c r="B1353" s="270" t="s">
        <v>2799</v>
      </c>
      <c r="C1353" s="270">
        <v>2330</v>
      </c>
      <c r="D1353" s="270">
        <v>1089</v>
      </c>
      <c r="E1353" s="270">
        <v>16</v>
      </c>
      <c r="F1353" s="270">
        <v>2.8</v>
      </c>
      <c r="G1353" s="270" t="s">
        <v>223</v>
      </c>
    </row>
    <row r="1354" spans="1:7">
      <c r="A1354" s="270" t="s">
        <v>2800</v>
      </c>
      <c r="B1354" s="270" t="s">
        <v>2799</v>
      </c>
      <c r="C1354" s="270">
        <v>2820</v>
      </c>
      <c r="D1354" s="270">
        <v>1089</v>
      </c>
      <c r="E1354" s="270">
        <v>16</v>
      </c>
      <c r="F1354" s="270">
        <v>2.8</v>
      </c>
      <c r="G1354" s="270" t="s">
        <v>223</v>
      </c>
    </row>
    <row r="1355" spans="1:7">
      <c r="A1355" s="270" t="s">
        <v>2801</v>
      </c>
      <c r="B1355" s="270" t="s">
        <v>2802</v>
      </c>
      <c r="C1355" s="270">
        <v>2429</v>
      </c>
      <c r="D1355" s="270">
        <v>975.625</v>
      </c>
      <c r="E1355" s="270">
        <v>11</v>
      </c>
      <c r="F1355" s="270">
        <v>2.74</v>
      </c>
      <c r="G1355" s="270" t="s">
        <v>223</v>
      </c>
    </row>
    <row r="1356" spans="1:7">
      <c r="A1356" s="270" t="s">
        <v>2803</v>
      </c>
      <c r="B1356" s="270" t="s">
        <v>2804</v>
      </c>
      <c r="C1356" s="270">
        <v>2832</v>
      </c>
      <c r="D1356" s="270">
        <v>1068</v>
      </c>
      <c r="E1356" s="270">
        <v>15</v>
      </c>
      <c r="F1356" s="270">
        <v>7.91</v>
      </c>
      <c r="G1356" s="270" t="s">
        <v>226</v>
      </c>
    </row>
    <row r="1357" spans="1:7">
      <c r="A1357" s="270" t="s">
        <v>2805</v>
      </c>
      <c r="B1357" s="270" t="s">
        <v>2806</v>
      </c>
      <c r="C1357" s="270">
        <v>2545</v>
      </c>
      <c r="D1357" s="270">
        <v>988.83983333333344</v>
      </c>
      <c r="E1357" s="270">
        <v>12</v>
      </c>
      <c r="F1357" s="270">
        <v>3.1</v>
      </c>
      <c r="G1357" s="270" t="s">
        <v>223</v>
      </c>
    </row>
    <row r="1358" spans="1:7">
      <c r="A1358" s="270" t="s">
        <v>2807</v>
      </c>
      <c r="B1358" s="270" t="s">
        <v>2808</v>
      </c>
      <c r="C1358" s="270">
        <v>2540</v>
      </c>
      <c r="D1358" s="270">
        <v>1040</v>
      </c>
      <c r="E1358" s="270">
        <v>14</v>
      </c>
      <c r="F1358" s="270">
        <v>0.95081632653061199</v>
      </c>
      <c r="G1358" s="270" t="s">
        <v>220</v>
      </c>
    </row>
    <row r="1359" spans="1:7">
      <c r="A1359" s="270" t="s">
        <v>2809</v>
      </c>
      <c r="B1359" s="270" t="s">
        <v>2810</v>
      </c>
      <c r="C1359" s="270">
        <v>2329</v>
      </c>
      <c r="D1359" s="270">
        <v>994.50349999999992</v>
      </c>
      <c r="E1359" s="270">
        <v>12</v>
      </c>
      <c r="F1359" s="270">
        <v>5.32</v>
      </c>
      <c r="G1359" s="270" t="s">
        <v>223</v>
      </c>
    </row>
    <row r="1360" spans="1:7">
      <c r="A1360" s="270" t="s">
        <v>2811</v>
      </c>
      <c r="B1360" s="270" t="s">
        <v>2812</v>
      </c>
      <c r="C1360" s="270">
        <v>2754</v>
      </c>
      <c r="D1360" s="270">
        <v>1051.2740000000001</v>
      </c>
      <c r="E1360" s="270">
        <v>15</v>
      </c>
      <c r="F1360" s="270">
        <v>0.34</v>
      </c>
      <c r="G1360" s="270" t="s">
        <v>220</v>
      </c>
    </row>
    <row r="1361" spans="1:7">
      <c r="A1361" s="270" t="s">
        <v>2813</v>
      </c>
      <c r="B1361" s="270" t="s">
        <v>2814</v>
      </c>
      <c r="C1361" s="270">
        <v>2484</v>
      </c>
      <c r="D1361" s="270">
        <v>889</v>
      </c>
      <c r="E1361" s="270">
        <v>8</v>
      </c>
      <c r="F1361" s="270">
        <v>1.62</v>
      </c>
      <c r="G1361" s="270" t="s">
        <v>220</v>
      </c>
    </row>
    <row r="1362" spans="1:7">
      <c r="A1362" s="270" t="s">
        <v>2815</v>
      </c>
      <c r="B1362" s="270" t="s">
        <v>2816</v>
      </c>
      <c r="C1362" s="270">
        <v>2108</v>
      </c>
      <c r="D1362" s="270">
        <v>1065.8235</v>
      </c>
      <c r="E1362" s="270">
        <v>15</v>
      </c>
      <c r="F1362" s="270">
        <v>0.56999999999999995</v>
      </c>
      <c r="G1362" s="270" t="s">
        <v>220</v>
      </c>
    </row>
    <row r="1363" spans="1:7">
      <c r="A1363" s="270" t="s">
        <v>2817</v>
      </c>
      <c r="B1363" s="270" t="s">
        <v>2818</v>
      </c>
      <c r="C1363" s="270">
        <v>2226</v>
      </c>
      <c r="D1363" s="270">
        <v>1088.74675</v>
      </c>
      <c r="E1363" s="270">
        <v>16</v>
      </c>
      <c r="F1363" s="270">
        <v>0</v>
      </c>
      <c r="G1363" s="270" t="s">
        <v>217</v>
      </c>
    </row>
    <row r="1364" spans="1:7">
      <c r="A1364" s="270" t="s">
        <v>2819</v>
      </c>
      <c r="B1364" s="270" t="s">
        <v>2820</v>
      </c>
      <c r="C1364" s="270">
        <v>2226</v>
      </c>
      <c r="D1364" s="270">
        <v>1089.096</v>
      </c>
      <c r="E1364" s="270">
        <v>16</v>
      </c>
      <c r="F1364" s="270">
        <v>0</v>
      </c>
      <c r="G1364" s="270" t="s">
        <v>217</v>
      </c>
    </row>
    <row r="1365" spans="1:7">
      <c r="A1365" s="270" t="s">
        <v>2821</v>
      </c>
      <c r="B1365" s="270" t="s">
        <v>2822</v>
      </c>
      <c r="C1365" s="270">
        <v>2820</v>
      </c>
      <c r="D1365" s="270">
        <v>998</v>
      </c>
      <c r="E1365" s="270">
        <v>12</v>
      </c>
      <c r="F1365" s="270">
        <v>3.09</v>
      </c>
      <c r="G1365" s="270" t="s">
        <v>223</v>
      </c>
    </row>
    <row r="1366" spans="1:7">
      <c r="A1366" s="270" t="s">
        <v>2823</v>
      </c>
      <c r="B1366" s="270" t="s">
        <v>2824</v>
      </c>
      <c r="C1366" s="270">
        <v>2710</v>
      </c>
      <c r="D1366" s="270">
        <v>1006</v>
      </c>
      <c r="E1366" s="270">
        <v>13</v>
      </c>
      <c r="F1366" s="270">
        <v>3.81</v>
      </c>
      <c r="G1366" s="270" t="s">
        <v>223</v>
      </c>
    </row>
    <row r="1367" spans="1:7">
      <c r="A1367" s="270" t="s">
        <v>2825</v>
      </c>
      <c r="B1367" s="270" t="s">
        <v>2826</v>
      </c>
      <c r="C1367" s="270">
        <v>2138</v>
      </c>
      <c r="D1367" s="270">
        <v>1066.8009999999999</v>
      </c>
      <c r="E1367" s="270">
        <v>15</v>
      </c>
      <c r="F1367" s="270">
        <v>0</v>
      </c>
      <c r="G1367" s="270" t="s">
        <v>217</v>
      </c>
    </row>
    <row r="1368" spans="1:7">
      <c r="A1368" s="270" t="s">
        <v>2827</v>
      </c>
      <c r="B1368" s="270" t="s">
        <v>2828</v>
      </c>
      <c r="C1368" s="270">
        <v>2137</v>
      </c>
      <c r="D1368" s="270">
        <v>1062.133</v>
      </c>
      <c r="E1368" s="270">
        <v>15</v>
      </c>
      <c r="F1368" s="270">
        <v>0</v>
      </c>
      <c r="G1368" s="270" t="s">
        <v>217</v>
      </c>
    </row>
    <row r="1369" spans="1:7">
      <c r="A1369" s="270" t="s">
        <v>2829</v>
      </c>
      <c r="B1369" s="270" t="s">
        <v>2828</v>
      </c>
      <c r="C1369" s="270">
        <v>2138</v>
      </c>
      <c r="D1369" s="270">
        <v>1062.133</v>
      </c>
      <c r="E1369" s="270">
        <v>15</v>
      </c>
      <c r="F1369" s="270">
        <v>0</v>
      </c>
      <c r="G1369" s="270" t="s">
        <v>217</v>
      </c>
    </row>
    <row r="1370" spans="1:7">
      <c r="A1370" s="270" t="s">
        <v>2830</v>
      </c>
      <c r="B1370" s="270" t="s">
        <v>2828</v>
      </c>
      <c r="C1370" s="270">
        <v>2139</v>
      </c>
      <c r="D1370" s="270">
        <v>1062.133</v>
      </c>
      <c r="E1370" s="270">
        <v>15</v>
      </c>
      <c r="F1370" s="270">
        <v>0</v>
      </c>
      <c r="G1370" s="270" t="s">
        <v>217</v>
      </c>
    </row>
    <row r="1371" spans="1:7">
      <c r="A1371" s="270" t="s">
        <v>2831</v>
      </c>
      <c r="B1371" s="270" t="s">
        <v>2832</v>
      </c>
      <c r="C1371" s="270">
        <v>2200</v>
      </c>
      <c r="D1371" s="270">
        <v>932.14099999999996</v>
      </c>
      <c r="E1371" s="270">
        <v>10</v>
      </c>
      <c r="F1371" s="270">
        <v>0</v>
      </c>
      <c r="G1371" s="270" t="s">
        <v>217</v>
      </c>
    </row>
    <row r="1372" spans="1:7">
      <c r="A1372" s="270" t="s">
        <v>2833</v>
      </c>
      <c r="B1372" s="270" t="s">
        <v>2834</v>
      </c>
      <c r="C1372" s="270">
        <v>2877</v>
      </c>
      <c r="D1372" s="270">
        <v>924.44500000000005</v>
      </c>
      <c r="E1372" s="270">
        <v>9</v>
      </c>
      <c r="F1372" s="270">
        <v>5.12</v>
      </c>
      <c r="G1372" s="270" t="s">
        <v>223</v>
      </c>
    </row>
    <row r="1373" spans="1:7">
      <c r="A1373" s="270" t="s">
        <v>2835</v>
      </c>
      <c r="B1373" s="270" t="s">
        <v>2836</v>
      </c>
      <c r="C1373" s="270">
        <v>2484</v>
      </c>
      <c r="D1373" s="270">
        <v>1003.45</v>
      </c>
      <c r="E1373" s="270">
        <v>13</v>
      </c>
      <c r="F1373" s="270">
        <v>0.15</v>
      </c>
      <c r="G1373" s="270" t="s">
        <v>217</v>
      </c>
    </row>
    <row r="1374" spans="1:7">
      <c r="A1374" s="270" t="s">
        <v>2837</v>
      </c>
      <c r="B1374" s="270" t="s">
        <v>2838</v>
      </c>
      <c r="C1374" s="270">
        <v>2422</v>
      </c>
      <c r="D1374" s="270">
        <v>1008</v>
      </c>
      <c r="E1374" s="270">
        <v>13</v>
      </c>
      <c r="F1374" s="270">
        <v>2.7056666666666671</v>
      </c>
      <c r="G1374" s="270" t="s">
        <v>223</v>
      </c>
    </row>
    <row r="1375" spans="1:7">
      <c r="A1375" s="270" t="s">
        <v>2839</v>
      </c>
      <c r="B1375" s="270" t="s">
        <v>2840</v>
      </c>
      <c r="C1375" s="270">
        <v>2447</v>
      </c>
      <c r="D1375" s="270">
        <v>850.30799999999999</v>
      </c>
      <c r="E1375" s="270">
        <v>6</v>
      </c>
      <c r="F1375" s="270">
        <v>3.6222222222222222</v>
      </c>
      <c r="G1375" s="270" t="s">
        <v>223</v>
      </c>
    </row>
    <row r="1376" spans="1:7">
      <c r="A1376" s="270" t="s">
        <v>2841</v>
      </c>
      <c r="B1376" s="270" t="s">
        <v>2842</v>
      </c>
      <c r="C1376" s="270">
        <v>2447</v>
      </c>
      <c r="D1376" s="270">
        <v>955.42100000000005</v>
      </c>
      <c r="E1376" s="270">
        <v>11</v>
      </c>
      <c r="F1376" s="270">
        <v>3.6222222222222222</v>
      </c>
      <c r="G1376" s="270" t="s">
        <v>223</v>
      </c>
    </row>
    <row r="1377" spans="1:7">
      <c r="A1377" s="270" t="s">
        <v>2843</v>
      </c>
      <c r="B1377" s="270" t="s">
        <v>2844</v>
      </c>
      <c r="C1377" s="270">
        <v>2325</v>
      </c>
      <c r="D1377" s="270">
        <v>1028.3240000000001</v>
      </c>
      <c r="E1377" s="270">
        <v>14</v>
      </c>
      <c r="F1377" s="270">
        <v>1.2191304347826086</v>
      </c>
      <c r="G1377" s="270" t="s">
        <v>220</v>
      </c>
    </row>
    <row r="1378" spans="1:7">
      <c r="A1378" s="270" t="s">
        <v>2845</v>
      </c>
      <c r="B1378" s="270" t="s">
        <v>2846</v>
      </c>
      <c r="C1378" s="270">
        <v>2537</v>
      </c>
      <c r="D1378" s="270">
        <v>984</v>
      </c>
      <c r="E1378" s="270">
        <v>12</v>
      </c>
      <c r="F1378" s="270">
        <v>2.4</v>
      </c>
      <c r="G1378" s="270" t="s">
        <v>220</v>
      </c>
    </row>
    <row r="1379" spans="1:7">
      <c r="A1379" s="270" t="s">
        <v>2847</v>
      </c>
      <c r="B1379" s="270" t="s">
        <v>2848</v>
      </c>
      <c r="C1379" s="270">
        <v>2829</v>
      </c>
      <c r="D1379" s="270">
        <v>1102</v>
      </c>
      <c r="E1379" s="270">
        <v>17</v>
      </c>
      <c r="F1379" s="270">
        <v>6.4399999999999995</v>
      </c>
      <c r="G1379" s="270" t="s">
        <v>226</v>
      </c>
    </row>
    <row r="1380" spans="1:7">
      <c r="A1380" s="270" t="s">
        <v>2849</v>
      </c>
      <c r="B1380" s="270" t="s">
        <v>2850</v>
      </c>
      <c r="C1380" s="270">
        <v>2794</v>
      </c>
      <c r="D1380" s="270">
        <v>979.21679999999992</v>
      </c>
      <c r="E1380" s="270">
        <v>12</v>
      </c>
      <c r="F1380" s="270">
        <v>2.5499999999999998</v>
      </c>
      <c r="G1380" s="270" t="s">
        <v>223</v>
      </c>
    </row>
    <row r="1381" spans="1:7">
      <c r="A1381" s="270" t="s">
        <v>2851</v>
      </c>
      <c r="B1381" s="270" t="s">
        <v>2852</v>
      </c>
      <c r="C1381" s="270">
        <v>2500</v>
      </c>
      <c r="D1381" s="270">
        <v>968.351</v>
      </c>
      <c r="E1381" s="270">
        <v>11</v>
      </c>
      <c r="F1381" s="270">
        <v>0.11</v>
      </c>
      <c r="G1381" s="270" t="s">
        <v>217</v>
      </c>
    </row>
    <row r="1382" spans="1:7">
      <c r="A1382" s="270" t="s">
        <v>2853</v>
      </c>
      <c r="B1382" s="270" t="s">
        <v>2854</v>
      </c>
      <c r="C1382" s="270">
        <v>2539</v>
      </c>
      <c r="D1382" s="270">
        <v>985.73699999999997</v>
      </c>
      <c r="E1382" s="270">
        <v>12</v>
      </c>
      <c r="F1382" s="270">
        <v>1.6785714285714286</v>
      </c>
      <c r="G1382" s="270" t="s">
        <v>220</v>
      </c>
    </row>
    <row r="1383" spans="1:7">
      <c r="A1383" s="270" t="s">
        <v>2855</v>
      </c>
      <c r="B1383" s="270" t="s">
        <v>2856</v>
      </c>
      <c r="C1383" s="270">
        <v>2539</v>
      </c>
      <c r="D1383" s="270">
        <v>1010</v>
      </c>
      <c r="E1383" s="270">
        <v>13</v>
      </c>
      <c r="F1383" s="270">
        <v>1.57</v>
      </c>
      <c r="G1383" s="270" t="s">
        <v>220</v>
      </c>
    </row>
    <row r="1384" spans="1:7">
      <c r="A1384" s="270" t="s">
        <v>2857</v>
      </c>
      <c r="B1384" s="270" t="s">
        <v>2858</v>
      </c>
      <c r="C1384" s="270">
        <v>2221</v>
      </c>
      <c r="D1384" s="270">
        <v>1095.6030000000001</v>
      </c>
      <c r="E1384" s="270">
        <v>16</v>
      </c>
      <c r="F1384" s="270">
        <v>0</v>
      </c>
      <c r="G1384" s="270" t="s">
        <v>217</v>
      </c>
    </row>
    <row r="1385" spans="1:7">
      <c r="A1385" s="270" t="s">
        <v>2859</v>
      </c>
      <c r="B1385" s="270" t="s">
        <v>2858</v>
      </c>
      <c r="C1385" s="270">
        <v>2226</v>
      </c>
      <c r="D1385" s="270">
        <v>1095.6030000000001</v>
      </c>
      <c r="E1385" s="270">
        <v>16</v>
      </c>
      <c r="F1385" s="270">
        <v>0</v>
      </c>
      <c r="G1385" s="270" t="s">
        <v>217</v>
      </c>
    </row>
    <row r="1386" spans="1:7">
      <c r="A1386" s="270" t="s">
        <v>2860</v>
      </c>
      <c r="B1386" s="270" t="s">
        <v>2861</v>
      </c>
      <c r="C1386" s="270">
        <v>2843</v>
      </c>
      <c r="D1386" s="270">
        <v>952.65899999999999</v>
      </c>
      <c r="E1386" s="270">
        <v>11</v>
      </c>
      <c r="F1386" s="270">
        <v>5.55</v>
      </c>
      <c r="G1386" s="270" t="s">
        <v>223</v>
      </c>
    </row>
    <row r="1387" spans="1:7">
      <c r="A1387" s="270" t="s">
        <v>2862</v>
      </c>
      <c r="B1387" s="270" t="s">
        <v>2863</v>
      </c>
      <c r="C1387" s="270">
        <v>2880</v>
      </c>
      <c r="D1387" s="270">
        <v>1012.1573000000001</v>
      </c>
      <c r="E1387" s="270">
        <v>13</v>
      </c>
      <c r="F1387" s="270">
        <v>14.06</v>
      </c>
      <c r="G1387" s="270" t="s">
        <v>229</v>
      </c>
    </row>
    <row r="1388" spans="1:7">
      <c r="A1388" s="270" t="s">
        <v>2864</v>
      </c>
      <c r="B1388" s="270" t="s">
        <v>2865</v>
      </c>
      <c r="C1388" s="270">
        <v>2879</v>
      </c>
      <c r="D1388" s="270">
        <v>992.98366666666664</v>
      </c>
      <c r="E1388" s="270">
        <v>12</v>
      </c>
      <c r="F1388" s="270">
        <v>11.46</v>
      </c>
      <c r="G1388" s="270" t="s">
        <v>229</v>
      </c>
    </row>
    <row r="1389" spans="1:7">
      <c r="A1389" s="270" t="s">
        <v>2866</v>
      </c>
      <c r="B1389" s="270" t="s">
        <v>2867</v>
      </c>
      <c r="C1389" s="270">
        <v>2145</v>
      </c>
      <c r="D1389" s="270">
        <v>962.53</v>
      </c>
      <c r="E1389" s="270">
        <v>11</v>
      </c>
      <c r="F1389" s="270">
        <v>0</v>
      </c>
      <c r="G1389" s="270" t="s">
        <v>217</v>
      </c>
    </row>
    <row r="1390" spans="1:7">
      <c r="A1390" s="270" t="s">
        <v>2868</v>
      </c>
      <c r="B1390" s="270" t="s">
        <v>2869</v>
      </c>
      <c r="C1390" s="270">
        <v>2722</v>
      </c>
      <c r="D1390" s="270">
        <v>988.10408333333328</v>
      </c>
      <c r="E1390" s="270">
        <v>12</v>
      </c>
      <c r="F1390" s="270">
        <v>2.77</v>
      </c>
      <c r="G1390" s="270" t="s">
        <v>223</v>
      </c>
    </row>
    <row r="1391" spans="1:7">
      <c r="A1391" s="270" t="s">
        <v>2870</v>
      </c>
      <c r="B1391" s="270" t="s">
        <v>2871</v>
      </c>
      <c r="C1391" s="270">
        <v>2622</v>
      </c>
      <c r="D1391" s="270">
        <v>757.2596603773585</v>
      </c>
      <c r="E1391" s="270">
        <v>3</v>
      </c>
      <c r="F1391" s="270">
        <v>2.79</v>
      </c>
      <c r="G1391" s="270" t="s">
        <v>223</v>
      </c>
    </row>
    <row r="1392" spans="1:7">
      <c r="A1392" s="270" t="s">
        <v>2872</v>
      </c>
      <c r="B1392" s="270" t="s">
        <v>2873</v>
      </c>
      <c r="C1392" s="270">
        <v>1450</v>
      </c>
      <c r="D1392" s="270">
        <v>1104</v>
      </c>
      <c r="E1392" s="270">
        <v>17</v>
      </c>
      <c r="F1392" s="270">
        <v>0</v>
      </c>
      <c r="G1392" s="270" t="s">
        <v>217</v>
      </c>
    </row>
    <row r="1393" spans="1:7">
      <c r="A1393" s="270" t="s">
        <v>2874</v>
      </c>
      <c r="B1393" s="270" t="s">
        <v>2873</v>
      </c>
      <c r="C1393" s="270">
        <v>2034</v>
      </c>
      <c r="D1393" s="270">
        <v>1104</v>
      </c>
      <c r="E1393" s="270">
        <v>17</v>
      </c>
      <c r="F1393" s="270">
        <v>0</v>
      </c>
      <c r="G1393" s="270" t="s">
        <v>217</v>
      </c>
    </row>
    <row r="1394" spans="1:7">
      <c r="A1394" s="270" t="s">
        <v>2875</v>
      </c>
      <c r="B1394" s="270" t="s">
        <v>2876</v>
      </c>
      <c r="C1394" s="270">
        <v>2870</v>
      </c>
      <c r="D1394" s="270">
        <v>940</v>
      </c>
      <c r="E1394" s="270">
        <v>10</v>
      </c>
      <c r="F1394" s="270">
        <v>2.9</v>
      </c>
      <c r="G1394" s="270" t="s">
        <v>223</v>
      </c>
    </row>
    <row r="1395" spans="1:7">
      <c r="A1395" s="270" t="s">
        <v>2877</v>
      </c>
      <c r="B1395" s="270" t="s">
        <v>2878</v>
      </c>
      <c r="C1395" s="270">
        <v>2650</v>
      </c>
      <c r="D1395" s="270">
        <v>1044.8330000000001</v>
      </c>
      <c r="E1395" s="270">
        <v>14</v>
      </c>
      <c r="F1395" s="270">
        <v>2.31</v>
      </c>
      <c r="G1395" s="270" t="s">
        <v>220</v>
      </c>
    </row>
    <row r="1396" spans="1:7">
      <c r="A1396" s="270" t="s">
        <v>2879</v>
      </c>
      <c r="B1396" s="270" t="s">
        <v>2878</v>
      </c>
      <c r="C1396" s="270">
        <v>2660</v>
      </c>
      <c r="D1396" s="270">
        <v>1044.8330000000001</v>
      </c>
      <c r="E1396" s="270">
        <v>14</v>
      </c>
      <c r="F1396" s="270">
        <v>2.31</v>
      </c>
      <c r="G1396" s="270" t="s">
        <v>220</v>
      </c>
    </row>
    <row r="1397" spans="1:7">
      <c r="A1397" s="270" t="s">
        <v>2880</v>
      </c>
      <c r="B1397" s="270" t="s">
        <v>2881</v>
      </c>
      <c r="C1397" s="270">
        <v>2850</v>
      </c>
      <c r="D1397" s="270">
        <v>942.37099999999998</v>
      </c>
      <c r="E1397" s="270">
        <v>10</v>
      </c>
      <c r="F1397" s="270">
        <v>3.35</v>
      </c>
      <c r="G1397" s="270" t="s">
        <v>223</v>
      </c>
    </row>
    <row r="1398" spans="1:7">
      <c r="A1398" s="270" t="s">
        <v>2882</v>
      </c>
      <c r="B1398" s="270" t="s">
        <v>2883</v>
      </c>
      <c r="C1398" s="270">
        <v>2300</v>
      </c>
      <c r="D1398" s="270">
        <v>1007.093</v>
      </c>
      <c r="E1398" s="270">
        <v>13</v>
      </c>
      <c r="F1398" s="270">
        <v>0</v>
      </c>
      <c r="G1398" s="270" t="s">
        <v>217</v>
      </c>
    </row>
    <row r="1399" spans="1:7">
      <c r="A1399" s="270" t="s">
        <v>2884</v>
      </c>
      <c r="B1399" s="270" t="s">
        <v>2885</v>
      </c>
      <c r="C1399" s="270">
        <v>2870</v>
      </c>
      <c r="D1399" s="270">
        <v>1051</v>
      </c>
      <c r="E1399" s="270">
        <v>15</v>
      </c>
      <c r="F1399" s="270">
        <v>3.6</v>
      </c>
      <c r="G1399" s="270" t="s">
        <v>223</v>
      </c>
    </row>
    <row r="1400" spans="1:7">
      <c r="A1400" s="270" t="s">
        <v>2886</v>
      </c>
      <c r="B1400" s="270" t="s">
        <v>2887</v>
      </c>
      <c r="C1400" s="270">
        <v>2831</v>
      </c>
      <c r="D1400" s="270">
        <v>928.62900000000002</v>
      </c>
      <c r="E1400" s="270">
        <v>10</v>
      </c>
      <c r="F1400" s="270">
        <v>10.31</v>
      </c>
      <c r="G1400" s="270" t="s">
        <v>226</v>
      </c>
    </row>
    <row r="1401" spans="1:7">
      <c r="A1401" s="270" t="s">
        <v>2888</v>
      </c>
      <c r="B1401" s="270" t="s">
        <v>2889</v>
      </c>
      <c r="C1401" s="270">
        <v>2727</v>
      </c>
      <c r="D1401" s="270">
        <v>1007.796</v>
      </c>
      <c r="E1401" s="270">
        <v>13</v>
      </c>
      <c r="F1401" s="270">
        <v>2.37</v>
      </c>
      <c r="G1401" s="270" t="s">
        <v>220</v>
      </c>
    </row>
    <row r="1402" spans="1:7">
      <c r="A1402" s="270" t="s">
        <v>2890</v>
      </c>
      <c r="B1402" s="270" t="s">
        <v>2891</v>
      </c>
      <c r="C1402" s="270">
        <v>2550</v>
      </c>
      <c r="D1402" s="270">
        <v>987.2</v>
      </c>
      <c r="E1402" s="270">
        <v>12</v>
      </c>
      <c r="F1402" s="270">
        <v>3.3419512195121941</v>
      </c>
      <c r="G1402" s="270" t="s">
        <v>223</v>
      </c>
    </row>
    <row r="1403" spans="1:7">
      <c r="A1403" s="270" t="s">
        <v>2892</v>
      </c>
      <c r="B1403" s="270" t="s">
        <v>2893</v>
      </c>
      <c r="C1403" s="270">
        <v>2843</v>
      </c>
      <c r="D1403" s="270">
        <v>952.65899999999999</v>
      </c>
      <c r="E1403" s="270">
        <v>11</v>
      </c>
      <c r="F1403" s="270">
        <v>5.46</v>
      </c>
      <c r="G1403" s="270" t="s">
        <v>223</v>
      </c>
    </row>
    <row r="1404" spans="1:7">
      <c r="A1404" s="270" t="s">
        <v>2894</v>
      </c>
      <c r="B1404" s="270" t="s">
        <v>2895</v>
      </c>
      <c r="C1404" s="270">
        <v>2701</v>
      </c>
      <c r="D1404" s="270">
        <v>1003.419</v>
      </c>
      <c r="E1404" s="270">
        <v>13</v>
      </c>
      <c r="F1404" s="270">
        <v>1.99</v>
      </c>
      <c r="G1404" s="270" t="s">
        <v>220</v>
      </c>
    </row>
    <row r="1405" spans="1:7">
      <c r="A1405" s="270" t="s">
        <v>2896</v>
      </c>
      <c r="B1405" s="270" t="s">
        <v>2897</v>
      </c>
      <c r="C1405" s="270">
        <v>2535</v>
      </c>
      <c r="D1405" s="270">
        <v>1060.81</v>
      </c>
      <c r="E1405" s="270">
        <v>15</v>
      </c>
      <c r="F1405" s="270">
        <v>0.81083333333333341</v>
      </c>
      <c r="G1405" s="270" t="s">
        <v>220</v>
      </c>
    </row>
    <row r="1406" spans="1:7">
      <c r="A1406" s="270" t="s">
        <v>2898</v>
      </c>
      <c r="B1406" s="270" t="s">
        <v>2899</v>
      </c>
      <c r="C1406" s="270">
        <v>2550</v>
      </c>
      <c r="D1406" s="270">
        <v>1035</v>
      </c>
      <c r="E1406" s="270">
        <v>14</v>
      </c>
      <c r="F1406" s="270">
        <v>3.3419512195121941</v>
      </c>
      <c r="G1406" s="270" t="s">
        <v>223</v>
      </c>
    </row>
    <row r="1407" spans="1:7">
      <c r="A1407" s="270" t="s">
        <v>2900</v>
      </c>
      <c r="B1407" s="270" t="s">
        <v>2901</v>
      </c>
      <c r="C1407" s="270">
        <v>2402</v>
      </c>
      <c r="D1407" s="270">
        <v>1012.641</v>
      </c>
      <c r="E1407" s="270">
        <v>13</v>
      </c>
      <c r="F1407" s="270">
        <v>5.3</v>
      </c>
      <c r="G1407" s="270" t="s">
        <v>223</v>
      </c>
    </row>
    <row r="1408" spans="1:7">
      <c r="A1408" s="270" t="s">
        <v>2902</v>
      </c>
      <c r="B1408" s="270" t="s">
        <v>2903</v>
      </c>
      <c r="C1408" s="270">
        <v>2830</v>
      </c>
      <c r="D1408" s="270">
        <v>1033.1833076923076</v>
      </c>
      <c r="E1408" s="270">
        <v>14</v>
      </c>
      <c r="F1408" s="270">
        <v>3.32</v>
      </c>
      <c r="G1408" s="270" t="s">
        <v>223</v>
      </c>
    </row>
    <row r="1409" spans="1:7">
      <c r="A1409" s="270" t="s">
        <v>2904</v>
      </c>
      <c r="B1409" s="270" t="s">
        <v>2905</v>
      </c>
      <c r="C1409" s="270">
        <v>2611</v>
      </c>
      <c r="D1409" s="270">
        <v>1047</v>
      </c>
      <c r="E1409" s="270">
        <v>14</v>
      </c>
      <c r="F1409" s="270">
        <v>0.55125000000000002</v>
      </c>
      <c r="G1409" s="270" t="s">
        <v>220</v>
      </c>
    </row>
    <row r="1410" spans="1:7">
      <c r="A1410" s="270" t="s">
        <v>2906</v>
      </c>
      <c r="B1410" s="270" t="s">
        <v>2907</v>
      </c>
      <c r="C1410" s="270">
        <v>2622</v>
      </c>
      <c r="D1410" s="270">
        <v>757.2596603773585</v>
      </c>
      <c r="E1410" s="270">
        <v>3</v>
      </c>
      <c r="F1410" s="270">
        <v>1.69</v>
      </c>
      <c r="G1410" s="270" t="s">
        <v>220</v>
      </c>
    </row>
    <row r="1411" spans="1:7">
      <c r="A1411" s="270" t="s">
        <v>2908</v>
      </c>
      <c r="B1411" s="270" t="s">
        <v>2909</v>
      </c>
      <c r="C1411" s="270">
        <v>2729</v>
      </c>
      <c r="D1411" s="270">
        <v>1046</v>
      </c>
      <c r="E1411" s="270">
        <v>14</v>
      </c>
      <c r="F1411" s="270">
        <v>2.3426666666666667</v>
      </c>
      <c r="G1411" s="270" t="s">
        <v>220</v>
      </c>
    </row>
    <row r="1412" spans="1:7">
      <c r="A1412" s="270" t="s">
        <v>2910</v>
      </c>
      <c r="B1412" s="270" t="s">
        <v>2911</v>
      </c>
      <c r="C1412" s="270">
        <v>2478</v>
      </c>
      <c r="D1412" s="270">
        <v>1011</v>
      </c>
      <c r="E1412" s="270">
        <v>13</v>
      </c>
      <c r="F1412" s="270">
        <v>0.76076923076923064</v>
      </c>
      <c r="G1412" s="270" t="s">
        <v>220</v>
      </c>
    </row>
    <row r="1413" spans="1:7">
      <c r="A1413" s="270" t="s">
        <v>2912</v>
      </c>
      <c r="B1413" s="270" t="s">
        <v>2913</v>
      </c>
      <c r="C1413" s="270">
        <v>2423</v>
      </c>
      <c r="D1413" s="270">
        <v>921</v>
      </c>
      <c r="E1413" s="270">
        <v>9</v>
      </c>
      <c r="F1413" s="270">
        <v>1.95</v>
      </c>
      <c r="G1413" s="270" t="s">
        <v>220</v>
      </c>
    </row>
    <row r="1414" spans="1:7">
      <c r="A1414" s="270" t="s">
        <v>2914</v>
      </c>
      <c r="B1414" s="270" t="s">
        <v>2915</v>
      </c>
      <c r="C1414" s="270">
        <v>2630</v>
      </c>
      <c r="D1414" s="270">
        <v>1054.941</v>
      </c>
      <c r="E1414" s="270">
        <v>15</v>
      </c>
      <c r="F1414" s="270">
        <v>2.1578947368421058</v>
      </c>
      <c r="G1414" s="270" t="s">
        <v>220</v>
      </c>
    </row>
    <row r="1415" spans="1:7">
      <c r="A1415" s="270" t="s">
        <v>2916</v>
      </c>
      <c r="B1415" s="270" t="s">
        <v>2917</v>
      </c>
      <c r="C1415" s="270">
        <v>2632</v>
      </c>
      <c r="D1415" s="270">
        <v>983.75900000000001</v>
      </c>
      <c r="E1415" s="270">
        <v>12</v>
      </c>
      <c r="F1415" s="270">
        <v>3.976666666666667</v>
      </c>
      <c r="G1415" s="270" t="s">
        <v>223</v>
      </c>
    </row>
    <row r="1416" spans="1:7">
      <c r="A1416" s="270" t="s">
        <v>2918</v>
      </c>
      <c r="B1416" s="270" t="s">
        <v>2919</v>
      </c>
      <c r="C1416" s="270">
        <v>2622</v>
      </c>
      <c r="D1416" s="270">
        <v>0</v>
      </c>
      <c r="E1416" s="270">
        <v>1</v>
      </c>
      <c r="F1416" s="270">
        <v>2.2444444444444436</v>
      </c>
      <c r="G1416" s="270" t="s">
        <v>220</v>
      </c>
    </row>
    <row r="1417" spans="1:7">
      <c r="A1417" s="270" t="s">
        <v>2920</v>
      </c>
      <c r="B1417" s="270" t="s">
        <v>2921</v>
      </c>
      <c r="C1417" s="270">
        <v>2630</v>
      </c>
      <c r="D1417" s="270">
        <v>1034.3806410256407</v>
      </c>
      <c r="E1417" s="270">
        <v>14</v>
      </c>
      <c r="F1417" s="270">
        <v>1.38</v>
      </c>
      <c r="G1417" s="270" t="s">
        <v>220</v>
      </c>
    </row>
    <row r="1418" spans="1:7">
      <c r="A1418" s="270" t="s">
        <v>2922</v>
      </c>
      <c r="B1418" s="270" t="s">
        <v>2923</v>
      </c>
      <c r="C1418" s="270">
        <v>2630</v>
      </c>
      <c r="D1418" s="270">
        <v>962.36099999999999</v>
      </c>
      <c r="E1418" s="270">
        <v>11</v>
      </c>
      <c r="F1418" s="270">
        <v>1.38</v>
      </c>
      <c r="G1418" s="270" t="s">
        <v>220</v>
      </c>
    </row>
    <row r="1419" spans="1:7">
      <c r="A1419" s="270" t="s">
        <v>2924</v>
      </c>
      <c r="B1419" s="270" t="s">
        <v>2925</v>
      </c>
      <c r="C1419" s="270">
        <v>2428</v>
      </c>
      <c r="D1419" s="270">
        <v>1015</v>
      </c>
      <c r="E1419" s="270">
        <v>13</v>
      </c>
      <c r="F1419" s="270">
        <v>1.1985714285714286</v>
      </c>
      <c r="G1419" s="270" t="s">
        <v>220</v>
      </c>
    </row>
    <row r="1420" spans="1:7">
      <c r="A1420" s="270" t="s">
        <v>2926</v>
      </c>
      <c r="B1420" s="270" t="s">
        <v>2927</v>
      </c>
      <c r="C1420" s="270">
        <v>2428</v>
      </c>
      <c r="D1420" s="270">
        <v>932.54499999999996</v>
      </c>
      <c r="E1420" s="270">
        <v>10</v>
      </c>
      <c r="F1420" s="270">
        <v>1.1985714285714286</v>
      </c>
      <c r="G1420" s="270" t="s">
        <v>220</v>
      </c>
    </row>
    <row r="1421" spans="1:7">
      <c r="A1421" s="270" t="s">
        <v>2928</v>
      </c>
      <c r="B1421" s="270" t="s">
        <v>2929</v>
      </c>
      <c r="C1421" s="270">
        <v>2428</v>
      </c>
      <c r="D1421" s="270">
        <v>974.22321052631594</v>
      </c>
      <c r="E1421" s="270">
        <v>11</v>
      </c>
      <c r="F1421" s="270">
        <v>1.97</v>
      </c>
      <c r="G1421" s="270" t="s">
        <v>220</v>
      </c>
    </row>
    <row r="1422" spans="1:7">
      <c r="A1422" s="270" t="s">
        <v>2930</v>
      </c>
      <c r="B1422" s="270" t="s">
        <v>2931</v>
      </c>
      <c r="C1422" s="270">
        <v>2460</v>
      </c>
      <c r="D1422" s="270">
        <v>911.53800000000001</v>
      </c>
      <c r="E1422" s="270">
        <v>9</v>
      </c>
      <c r="F1422" s="270">
        <v>2.925238095238095</v>
      </c>
      <c r="G1422" s="270" t="s">
        <v>223</v>
      </c>
    </row>
    <row r="1423" spans="1:7">
      <c r="A1423" s="270" t="s">
        <v>2932</v>
      </c>
      <c r="B1423" s="270" t="s">
        <v>2933</v>
      </c>
      <c r="C1423" s="270">
        <v>2880</v>
      </c>
      <c r="D1423" s="270">
        <v>1012.1573000000001</v>
      </c>
      <c r="E1423" s="270">
        <v>13</v>
      </c>
      <c r="F1423" s="270">
        <v>7.86</v>
      </c>
      <c r="G1423" s="270" t="s">
        <v>226</v>
      </c>
    </row>
    <row r="1424" spans="1:7">
      <c r="A1424" s="270" t="s">
        <v>2934</v>
      </c>
      <c r="B1424" s="270" t="s">
        <v>2935</v>
      </c>
      <c r="C1424" s="270">
        <v>2469</v>
      </c>
      <c r="D1424" s="270">
        <v>905.846</v>
      </c>
      <c r="E1424" s="270">
        <v>9</v>
      </c>
      <c r="F1424" s="270">
        <v>1.85</v>
      </c>
      <c r="G1424" s="270" t="s">
        <v>220</v>
      </c>
    </row>
    <row r="1425" spans="1:7">
      <c r="A1425" s="270" t="s">
        <v>2936</v>
      </c>
      <c r="B1425" s="270" t="s">
        <v>2935</v>
      </c>
      <c r="C1425" s="270">
        <v>2470</v>
      </c>
      <c r="D1425" s="270">
        <v>905.846</v>
      </c>
      <c r="E1425" s="270">
        <v>9</v>
      </c>
      <c r="F1425" s="270">
        <v>1.85</v>
      </c>
      <c r="G1425" s="270" t="s">
        <v>220</v>
      </c>
    </row>
    <row r="1426" spans="1:7">
      <c r="A1426" s="270" t="s">
        <v>2937</v>
      </c>
      <c r="B1426" s="270" t="s">
        <v>2938</v>
      </c>
      <c r="C1426" s="270">
        <v>2717</v>
      </c>
      <c r="D1426" s="270">
        <v>778.53800000000001</v>
      </c>
      <c r="E1426" s="270">
        <v>4</v>
      </c>
      <c r="F1426" s="270">
        <v>3.12</v>
      </c>
      <c r="G1426" s="270" t="s">
        <v>223</v>
      </c>
    </row>
    <row r="1427" spans="1:7">
      <c r="A1427" s="270" t="s">
        <v>2939</v>
      </c>
      <c r="B1427" s="270" t="s">
        <v>2940</v>
      </c>
      <c r="C1427" s="270">
        <v>2343</v>
      </c>
      <c r="D1427" s="270">
        <v>944</v>
      </c>
      <c r="E1427" s="270">
        <v>10</v>
      </c>
      <c r="F1427" s="270">
        <v>3.8699999999999997</v>
      </c>
      <c r="G1427" s="270" t="s">
        <v>223</v>
      </c>
    </row>
    <row r="1428" spans="1:7">
      <c r="A1428" s="270" t="s">
        <v>2941</v>
      </c>
      <c r="B1428" s="270" t="s">
        <v>2942</v>
      </c>
      <c r="C1428" s="270">
        <v>2357</v>
      </c>
      <c r="D1428" s="270">
        <v>920.62300000000005</v>
      </c>
      <c r="E1428" s="270">
        <v>9</v>
      </c>
      <c r="F1428" s="270">
        <v>4.62</v>
      </c>
      <c r="G1428" s="270" t="s">
        <v>223</v>
      </c>
    </row>
    <row r="1429" spans="1:7">
      <c r="A1429" s="270" t="s">
        <v>2943</v>
      </c>
      <c r="B1429" s="270" t="s">
        <v>2944</v>
      </c>
      <c r="C1429" s="270">
        <v>2829</v>
      </c>
      <c r="D1429" s="270">
        <v>887.41099999999994</v>
      </c>
      <c r="E1429" s="270">
        <v>8</v>
      </c>
      <c r="F1429" s="270">
        <v>6.12</v>
      </c>
      <c r="G1429" s="270" t="s">
        <v>226</v>
      </c>
    </row>
    <row r="1430" spans="1:7">
      <c r="A1430" s="270" t="s">
        <v>2945</v>
      </c>
      <c r="B1430" s="270" t="s">
        <v>2946</v>
      </c>
      <c r="C1430" s="270">
        <v>2726</v>
      </c>
      <c r="D1430" s="270">
        <v>1021.25</v>
      </c>
      <c r="E1430" s="270">
        <v>13</v>
      </c>
      <c r="F1430" s="270">
        <v>2.82</v>
      </c>
      <c r="G1430" s="270" t="s">
        <v>223</v>
      </c>
    </row>
    <row r="1431" spans="1:7">
      <c r="A1431" s="270" t="s">
        <v>2947</v>
      </c>
      <c r="B1431" s="270" t="s">
        <v>2948</v>
      </c>
      <c r="C1431" s="270">
        <v>2469</v>
      </c>
      <c r="D1431" s="270">
        <v>806.23500000000001</v>
      </c>
      <c r="E1431" s="270">
        <v>5</v>
      </c>
      <c r="F1431" s="270">
        <v>3.1256666666666666</v>
      </c>
      <c r="G1431" s="270" t="s">
        <v>223</v>
      </c>
    </row>
    <row r="1432" spans="1:7">
      <c r="A1432" s="270" t="s">
        <v>2949</v>
      </c>
      <c r="B1432" s="270" t="s">
        <v>2950</v>
      </c>
      <c r="C1432" s="270">
        <v>2441</v>
      </c>
      <c r="D1432" s="270">
        <v>975.88900000000001</v>
      </c>
      <c r="E1432" s="270">
        <v>11</v>
      </c>
      <c r="F1432" s="270">
        <v>2.6225000000000005</v>
      </c>
      <c r="G1432" s="270" t="s">
        <v>223</v>
      </c>
    </row>
    <row r="1433" spans="1:7">
      <c r="A1433" s="270" t="s">
        <v>2951</v>
      </c>
      <c r="B1433" s="270" t="s">
        <v>2952</v>
      </c>
      <c r="C1433" s="270">
        <v>2426</v>
      </c>
      <c r="D1433" s="270">
        <v>910.17100000000005</v>
      </c>
      <c r="E1433" s="270">
        <v>9</v>
      </c>
      <c r="F1433" s="270">
        <v>1.85</v>
      </c>
      <c r="G1433" s="270" t="s">
        <v>220</v>
      </c>
    </row>
    <row r="1434" spans="1:7">
      <c r="A1434" s="270" t="s">
        <v>2953</v>
      </c>
      <c r="B1434" s="270" t="s">
        <v>2954</v>
      </c>
      <c r="C1434" s="270">
        <v>2550</v>
      </c>
      <c r="D1434" s="270">
        <v>1028.7</v>
      </c>
      <c r="E1434" s="270">
        <v>14</v>
      </c>
      <c r="F1434" s="270">
        <v>3.3419512195121941</v>
      </c>
      <c r="G1434" s="270" t="s">
        <v>223</v>
      </c>
    </row>
    <row r="1435" spans="1:7">
      <c r="A1435" s="270" t="s">
        <v>2955</v>
      </c>
      <c r="B1435" s="270" t="s">
        <v>2956</v>
      </c>
      <c r="C1435" s="270">
        <v>2479</v>
      </c>
      <c r="D1435" s="270">
        <v>1009.75</v>
      </c>
      <c r="E1435" s="270">
        <v>13</v>
      </c>
      <c r="F1435" s="270">
        <v>0.79400000000000004</v>
      </c>
      <c r="G1435" s="270" t="s">
        <v>220</v>
      </c>
    </row>
    <row r="1436" spans="1:7">
      <c r="A1436" s="270" t="s">
        <v>2957</v>
      </c>
      <c r="B1436" s="270" t="s">
        <v>2958</v>
      </c>
      <c r="C1436" s="270">
        <v>2424</v>
      </c>
      <c r="D1436" s="270">
        <v>924.2</v>
      </c>
      <c r="E1436" s="270">
        <v>9</v>
      </c>
      <c r="F1436" s="270">
        <v>4.22</v>
      </c>
      <c r="G1436" s="270" t="s">
        <v>223</v>
      </c>
    </row>
    <row r="1437" spans="1:7">
      <c r="A1437" s="270" t="s">
        <v>2959</v>
      </c>
      <c r="B1437" s="270" t="s">
        <v>2960</v>
      </c>
      <c r="C1437" s="270">
        <v>2479</v>
      </c>
      <c r="D1437" s="270">
        <v>1013</v>
      </c>
      <c r="E1437" s="270">
        <v>13</v>
      </c>
      <c r="F1437" s="270">
        <v>0.8</v>
      </c>
      <c r="G1437" s="270" t="s">
        <v>220</v>
      </c>
    </row>
    <row r="1438" spans="1:7">
      <c r="A1438" s="270" t="s">
        <v>2961</v>
      </c>
      <c r="B1438" s="270" t="s">
        <v>2962</v>
      </c>
      <c r="C1438" s="270">
        <v>2265</v>
      </c>
      <c r="D1438" s="270">
        <v>998.71100000000001</v>
      </c>
      <c r="E1438" s="270">
        <v>12</v>
      </c>
      <c r="F1438" s="270">
        <v>0.2</v>
      </c>
      <c r="G1438" s="270" t="s">
        <v>217</v>
      </c>
    </row>
    <row r="1439" spans="1:7">
      <c r="A1439" s="270" t="s">
        <v>2963</v>
      </c>
      <c r="B1439" s="270" t="s">
        <v>2964</v>
      </c>
      <c r="C1439" s="270">
        <v>2590</v>
      </c>
      <c r="D1439" s="270">
        <v>940.09799999999996</v>
      </c>
      <c r="E1439" s="270">
        <v>10</v>
      </c>
      <c r="F1439" s="270">
        <v>1.72</v>
      </c>
      <c r="G1439" s="270" t="s">
        <v>220</v>
      </c>
    </row>
    <row r="1440" spans="1:7">
      <c r="A1440" s="270" t="s">
        <v>2965</v>
      </c>
      <c r="B1440" s="270" t="s">
        <v>2966</v>
      </c>
      <c r="C1440" s="270">
        <v>2628</v>
      </c>
      <c r="D1440" s="270">
        <v>1042.778</v>
      </c>
      <c r="E1440" s="270">
        <v>14</v>
      </c>
      <c r="F1440" s="270">
        <v>2.35</v>
      </c>
      <c r="G1440" s="270" t="s">
        <v>220</v>
      </c>
    </row>
    <row r="1441" spans="1:7">
      <c r="A1441" s="270" t="s">
        <v>2967</v>
      </c>
      <c r="B1441" s="270" t="s">
        <v>2968</v>
      </c>
      <c r="C1441" s="270">
        <v>2850</v>
      </c>
      <c r="D1441" s="270">
        <v>992</v>
      </c>
      <c r="E1441" s="270">
        <v>12</v>
      </c>
      <c r="F1441" s="270">
        <v>3.3</v>
      </c>
      <c r="G1441" s="270" t="s">
        <v>223</v>
      </c>
    </row>
    <row r="1442" spans="1:7">
      <c r="A1442" s="270" t="s">
        <v>2969</v>
      </c>
      <c r="B1442" s="270" t="s">
        <v>2970</v>
      </c>
      <c r="C1442" s="270">
        <v>2251</v>
      </c>
      <c r="D1442" s="270">
        <v>1060.9079999999999</v>
      </c>
      <c r="E1442" s="270">
        <v>15</v>
      </c>
      <c r="F1442" s="270">
        <v>0</v>
      </c>
      <c r="G1442" s="270" t="s">
        <v>217</v>
      </c>
    </row>
    <row r="1443" spans="1:7">
      <c r="A1443" s="270" t="s">
        <v>2971</v>
      </c>
      <c r="B1443" s="270" t="s">
        <v>2972</v>
      </c>
      <c r="C1443" s="270">
        <v>2852</v>
      </c>
      <c r="D1443" s="270">
        <v>899</v>
      </c>
      <c r="E1443" s="270">
        <v>8</v>
      </c>
      <c r="F1443" s="270">
        <v>3.0484615384615386</v>
      </c>
      <c r="G1443" s="270" t="s">
        <v>223</v>
      </c>
    </row>
    <row r="1444" spans="1:7">
      <c r="A1444" s="270" t="s">
        <v>2973</v>
      </c>
      <c r="B1444" s="270" t="s">
        <v>2974</v>
      </c>
      <c r="C1444" s="270">
        <v>2422</v>
      </c>
      <c r="D1444" s="270">
        <v>1004</v>
      </c>
      <c r="E1444" s="270">
        <v>13</v>
      </c>
      <c r="F1444" s="270">
        <v>2.7056666666666671</v>
      </c>
      <c r="G1444" s="270" t="s">
        <v>223</v>
      </c>
    </row>
    <row r="1445" spans="1:7">
      <c r="A1445" s="270" t="s">
        <v>2975</v>
      </c>
      <c r="B1445" s="270" t="s">
        <v>2976</v>
      </c>
      <c r="C1445" s="270">
        <v>2360</v>
      </c>
      <c r="D1445" s="270">
        <v>954.53399999999999</v>
      </c>
      <c r="E1445" s="270">
        <v>11</v>
      </c>
      <c r="F1445" s="270">
        <v>3.9926470588235303</v>
      </c>
      <c r="G1445" s="270" t="s">
        <v>223</v>
      </c>
    </row>
    <row r="1446" spans="1:7">
      <c r="A1446" s="270" t="s">
        <v>2977</v>
      </c>
      <c r="B1446" s="270" t="s">
        <v>2978</v>
      </c>
      <c r="C1446" s="270">
        <v>2460</v>
      </c>
      <c r="D1446" s="270">
        <v>867.90899999999999</v>
      </c>
      <c r="E1446" s="270">
        <v>7</v>
      </c>
      <c r="F1446" s="270">
        <v>2.9</v>
      </c>
      <c r="G1446" s="270" t="s">
        <v>223</v>
      </c>
    </row>
    <row r="1447" spans="1:7">
      <c r="A1447" s="270" t="s">
        <v>2979</v>
      </c>
      <c r="B1447" s="270" t="s">
        <v>2980</v>
      </c>
      <c r="C1447" s="270">
        <v>2644</v>
      </c>
      <c r="D1447" s="270">
        <v>1015.6</v>
      </c>
      <c r="E1447" s="270">
        <v>13</v>
      </c>
      <c r="F1447" s="270">
        <v>3.13</v>
      </c>
      <c r="G1447" s="270" t="s">
        <v>223</v>
      </c>
    </row>
    <row r="1448" spans="1:7">
      <c r="A1448" s="270" t="s">
        <v>2981</v>
      </c>
      <c r="B1448" s="270" t="s">
        <v>2982</v>
      </c>
      <c r="C1448" s="270">
        <v>2795</v>
      </c>
      <c r="D1448" s="270">
        <v>979.32</v>
      </c>
      <c r="E1448" s="270">
        <v>12</v>
      </c>
      <c r="F1448" s="270">
        <v>1.7092537313432823</v>
      </c>
      <c r="G1448" s="270" t="s">
        <v>220</v>
      </c>
    </row>
    <row r="1449" spans="1:7">
      <c r="A1449" s="270" t="s">
        <v>2983</v>
      </c>
      <c r="B1449" s="270" t="s">
        <v>2984</v>
      </c>
      <c r="C1449" s="270">
        <v>2471</v>
      </c>
      <c r="D1449" s="270">
        <v>925.06700000000001</v>
      </c>
      <c r="E1449" s="270">
        <v>9</v>
      </c>
      <c r="F1449" s="270">
        <v>1.1000000000000001</v>
      </c>
      <c r="G1449" s="270" t="s">
        <v>220</v>
      </c>
    </row>
    <row r="1450" spans="1:7">
      <c r="A1450" s="270" t="s">
        <v>2985</v>
      </c>
      <c r="B1450" s="270" t="s">
        <v>2986</v>
      </c>
      <c r="C1450" s="270">
        <v>2443</v>
      </c>
      <c r="D1450" s="270">
        <v>898.63199999999995</v>
      </c>
      <c r="E1450" s="270">
        <v>8</v>
      </c>
      <c r="F1450" s="270">
        <v>1.8337500000000002</v>
      </c>
      <c r="G1450" s="270" t="s">
        <v>220</v>
      </c>
    </row>
    <row r="1451" spans="1:7">
      <c r="A1451" s="270" t="s">
        <v>2987</v>
      </c>
      <c r="B1451" s="270" t="s">
        <v>2988</v>
      </c>
      <c r="C1451" s="270">
        <v>2450</v>
      </c>
      <c r="D1451" s="270">
        <v>1002.6609999999999</v>
      </c>
      <c r="E1451" s="270">
        <v>13</v>
      </c>
      <c r="F1451" s="270">
        <v>2.2200000000000002</v>
      </c>
      <c r="G1451" s="270" t="s">
        <v>220</v>
      </c>
    </row>
    <row r="1452" spans="1:7">
      <c r="A1452" s="270" t="s">
        <v>2989</v>
      </c>
      <c r="B1452" s="270" t="s">
        <v>2990</v>
      </c>
      <c r="C1452" s="270">
        <v>2622</v>
      </c>
      <c r="D1452" s="270">
        <v>0</v>
      </c>
      <c r="E1452" s="270">
        <v>1</v>
      </c>
      <c r="F1452" s="270">
        <v>2.86</v>
      </c>
      <c r="G1452" s="270" t="s">
        <v>223</v>
      </c>
    </row>
    <row r="1453" spans="1:7">
      <c r="A1453" s="270" t="s">
        <v>2991</v>
      </c>
      <c r="B1453" s="270" t="s">
        <v>2992</v>
      </c>
      <c r="C1453" s="270">
        <v>2440</v>
      </c>
      <c r="D1453" s="270">
        <v>938</v>
      </c>
      <c r="E1453" s="270">
        <v>10</v>
      </c>
      <c r="F1453" s="270">
        <v>3.1791304347826088</v>
      </c>
      <c r="G1453" s="270" t="s">
        <v>223</v>
      </c>
    </row>
    <row r="1454" spans="1:7">
      <c r="A1454" s="270" t="s">
        <v>2993</v>
      </c>
      <c r="B1454" s="270" t="s">
        <v>2994</v>
      </c>
      <c r="C1454" s="270">
        <v>2705</v>
      </c>
      <c r="D1454" s="270">
        <v>1022</v>
      </c>
      <c r="E1454" s="270">
        <v>13</v>
      </c>
      <c r="F1454" s="270">
        <v>2.72</v>
      </c>
      <c r="G1454" s="270" t="s">
        <v>223</v>
      </c>
    </row>
    <row r="1455" spans="1:7">
      <c r="A1455" s="270" t="s">
        <v>2995</v>
      </c>
      <c r="B1455" s="270" t="s">
        <v>2996</v>
      </c>
      <c r="C1455" s="270">
        <v>2526</v>
      </c>
      <c r="D1455" s="270">
        <v>1078.056</v>
      </c>
      <c r="E1455" s="270">
        <v>16</v>
      </c>
      <c r="F1455" s="270">
        <v>0.11</v>
      </c>
      <c r="G1455" s="270" t="s">
        <v>217</v>
      </c>
    </row>
    <row r="1456" spans="1:7">
      <c r="A1456" s="270" t="s">
        <v>2997</v>
      </c>
      <c r="B1456" s="270" t="s">
        <v>2998</v>
      </c>
      <c r="C1456" s="270">
        <v>2526</v>
      </c>
      <c r="D1456" s="270">
        <v>1118.556</v>
      </c>
      <c r="E1456" s="270">
        <v>17</v>
      </c>
      <c r="F1456" s="270">
        <v>0.11249999999999999</v>
      </c>
      <c r="G1456" s="270" t="s">
        <v>217</v>
      </c>
    </row>
    <row r="1457" spans="1:7">
      <c r="A1457" s="270" t="s">
        <v>2999</v>
      </c>
      <c r="B1457" s="270" t="s">
        <v>3000</v>
      </c>
      <c r="C1457" s="270">
        <v>2710</v>
      </c>
      <c r="D1457" s="270">
        <v>1043.875</v>
      </c>
      <c r="E1457" s="270">
        <v>14</v>
      </c>
      <c r="F1457" s="270">
        <v>3.458181818181818</v>
      </c>
      <c r="G1457" s="270" t="s">
        <v>223</v>
      </c>
    </row>
    <row r="1458" spans="1:7">
      <c r="A1458" s="270" t="s">
        <v>3001</v>
      </c>
      <c r="B1458" s="270" t="s">
        <v>3002</v>
      </c>
      <c r="C1458" s="270">
        <v>2646</v>
      </c>
      <c r="D1458" s="270">
        <v>1016.667</v>
      </c>
      <c r="E1458" s="270">
        <v>13</v>
      </c>
      <c r="F1458" s="270">
        <v>2.44</v>
      </c>
      <c r="G1458" s="270" t="s">
        <v>223</v>
      </c>
    </row>
    <row r="1459" spans="1:7">
      <c r="A1459" s="270" t="s">
        <v>3003</v>
      </c>
      <c r="B1459" s="270" t="s">
        <v>3004</v>
      </c>
      <c r="C1459" s="270">
        <v>2456</v>
      </c>
      <c r="D1459" s="270">
        <v>955.69899999999996</v>
      </c>
      <c r="E1459" s="270">
        <v>11</v>
      </c>
      <c r="F1459" s="270">
        <v>2.14</v>
      </c>
      <c r="G1459" s="270" t="s">
        <v>220</v>
      </c>
    </row>
    <row r="1460" spans="1:7">
      <c r="A1460" s="270" t="s">
        <v>3005</v>
      </c>
      <c r="B1460" s="270" t="s">
        <v>3006</v>
      </c>
      <c r="C1460" s="270">
        <v>2871</v>
      </c>
      <c r="D1460" s="270">
        <v>1055.4480000000001</v>
      </c>
      <c r="E1460" s="270">
        <v>15</v>
      </c>
      <c r="F1460" s="270">
        <v>5.25</v>
      </c>
      <c r="G1460" s="270" t="s">
        <v>223</v>
      </c>
    </row>
    <row r="1461" spans="1:7">
      <c r="A1461" s="270" t="s">
        <v>3007</v>
      </c>
      <c r="B1461" s="270" t="s">
        <v>3008</v>
      </c>
      <c r="C1461" s="270">
        <v>2315</v>
      </c>
      <c r="D1461" s="270">
        <v>1038</v>
      </c>
      <c r="E1461" s="270">
        <v>14</v>
      </c>
      <c r="F1461" s="270">
        <v>0.54</v>
      </c>
      <c r="G1461" s="270" t="s">
        <v>220</v>
      </c>
    </row>
    <row r="1462" spans="1:7">
      <c r="A1462" s="270" t="s">
        <v>3009</v>
      </c>
      <c r="B1462" s="270" t="s">
        <v>3010</v>
      </c>
      <c r="C1462" s="270">
        <v>2480</v>
      </c>
      <c r="D1462" s="270">
        <v>1025</v>
      </c>
      <c r="E1462" s="270">
        <v>13</v>
      </c>
      <c r="F1462" s="270">
        <v>1.04</v>
      </c>
      <c r="G1462" s="270" t="s">
        <v>220</v>
      </c>
    </row>
    <row r="1463" spans="1:7">
      <c r="A1463" s="270" t="s">
        <v>3011</v>
      </c>
      <c r="B1463" s="270" t="s">
        <v>3012</v>
      </c>
      <c r="C1463" s="270">
        <v>2810</v>
      </c>
      <c r="D1463" s="270">
        <v>997.95533333333356</v>
      </c>
      <c r="E1463" s="270">
        <v>12</v>
      </c>
      <c r="F1463" s="270">
        <v>3.63</v>
      </c>
      <c r="G1463" s="270" t="s">
        <v>223</v>
      </c>
    </row>
    <row r="1464" spans="1:7">
      <c r="A1464" s="270" t="s">
        <v>3013</v>
      </c>
      <c r="B1464" s="270" t="s">
        <v>3014</v>
      </c>
      <c r="C1464" s="270">
        <v>2790</v>
      </c>
      <c r="D1464" s="270">
        <v>835</v>
      </c>
      <c r="E1464" s="270">
        <v>6</v>
      </c>
      <c r="F1464" s="270">
        <v>1.2458333333333333</v>
      </c>
      <c r="G1464" s="270" t="s">
        <v>220</v>
      </c>
    </row>
    <row r="1465" spans="1:7">
      <c r="A1465" s="270" t="s">
        <v>3015</v>
      </c>
      <c r="B1465" s="270" t="s">
        <v>3016</v>
      </c>
      <c r="C1465" s="270">
        <v>2753</v>
      </c>
      <c r="D1465" s="270">
        <v>1015.765</v>
      </c>
      <c r="E1465" s="270">
        <v>13</v>
      </c>
      <c r="F1465" s="270">
        <v>0.11</v>
      </c>
      <c r="G1465" s="270" t="s">
        <v>217</v>
      </c>
    </row>
    <row r="1466" spans="1:7">
      <c r="A1466" s="270" t="s">
        <v>3017</v>
      </c>
      <c r="B1466" s="270" t="s">
        <v>3016</v>
      </c>
      <c r="C1466" s="270">
        <v>2756</v>
      </c>
      <c r="D1466" s="270">
        <v>1015.765</v>
      </c>
      <c r="E1466" s="270">
        <v>13</v>
      </c>
      <c r="F1466" s="270">
        <v>0.11</v>
      </c>
      <c r="G1466" s="270" t="s">
        <v>217</v>
      </c>
    </row>
    <row r="1467" spans="1:7">
      <c r="A1467" s="270" t="s">
        <v>3018</v>
      </c>
      <c r="B1467" s="270" t="s">
        <v>3019</v>
      </c>
      <c r="C1467" s="270">
        <v>2700</v>
      </c>
      <c r="D1467" s="270">
        <v>1033</v>
      </c>
      <c r="E1467" s="270">
        <v>14</v>
      </c>
      <c r="F1467" s="270">
        <v>3.23</v>
      </c>
      <c r="G1467" s="270" t="s">
        <v>223</v>
      </c>
    </row>
    <row r="1468" spans="1:7">
      <c r="A1468" s="270" t="s">
        <v>3020</v>
      </c>
      <c r="B1468" s="270" t="s">
        <v>3021</v>
      </c>
      <c r="C1468" s="270">
        <v>2646</v>
      </c>
      <c r="D1468" s="270">
        <v>928.83199999999999</v>
      </c>
      <c r="E1468" s="270">
        <v>10</v>
      </c>
      <c r="F1468" s="270">
        <v>1.18</v>
      </c>
      <c r="G1468" s="270" t="s">
        <v>220</v>
      </c>
    </row>
    <row r="1469" spans="1:7">
      <c r="A1469" s="270" t="s">
        <v>3022</v>
      </c>
      <c r="B1469" s="270" t="s">
        <v>3023</v>
      </c>
      <c r="C1469" s="270">
        <v>2325</v>
      </c>
      <c r="D1469" s="270">
        <v>1013</v>
      </c>
      <c r="E1469" s="270">
        <v>13</v>
      </c>
      <c r="F1469" s="270">
        <v>1.2191304347826086</v>
      </c>
      <c r="G1469" s="270" t="s">
        <v>220</v>
      </c>
    </row>
    <row r="1470" spans="1:7">
      <c r="A1470" s="270" t="s">
        <v>3024</v>
      </c>
      <c r="B1470" s="270" t="s">
        <v>3025</v>
      </c>
      <c r="C1470" s="270">
        <v>2430</v>
      </c>
      <c r="D1470" s="270">
        <v>963.85565789473696</v>
      </c>
      <c r="E1470" s="270">
        <v>11</v>
      </c>
      <c r="F1470" s="270">
        <v>1.33</v>
      </c>
      <c r="G1470" s="270" t="s">
        <v>220</v>
      </c>
    </row>
    <row r="1471" spans="1:7">
      <c r="A1471" s="270" t="s">
        <v>3026</v>
      </c>
      <c r="B1471" s="270" t="s">
        <v>3027</v>
      </c>
      <c r="C1471" s="270">
        <v>2518</v>
      </c>
      <c r="D1471" s="270">
        <v>968.51800000000003</v>
      </c>
      <c r="E1471" s="270">
        <v>11</v>
      </c>
      <c r="F1471" s="270">
        <v>0.09</v>
      </c>
      <c r="G1471" s="270" t="s">
        <v>217</v>
      </c>
    </row>
    <row r="1472" spans="1:7">
      <c r="A1472" s="270" t="s">
        <v>3028</v>
      </c>
      <c r="B1472" s="270" t="s">
        <v>3029</v>
      </c>
      <c r="C1472" s="270">
        <v>2671</v>
      </c>
      <c r="D1472" s="270">
        <v>1013.5916153846155</v>
      </c>
      <c r="E1472" s="270">
        <v>13</v>
      </c>
      <c r="F1472" s="270">
        <v>5.45</v>
      </c>
      <c r="G1472" s="270" t="s">
        <v>223</v>
      </c>
    </row>
    <row r="1473" spans="1:7">
      <c r="A1473" s="270" t="s">
        <v>3030</v>
      </c>
      <c r="B1473" s="270" t="s">
        <v>3031</v>
      </c>
      <c r="C1473" s="270">
        <v>2422</v>
      </c>
      <c r="D1473" s="270">
        <v>985.95321739130429</v>
      </c>
      <c r="E1473" s="270">
        <v>12</v>
      </c>
      <c r="F1473" s="270">
        <v>4.2300000000000004</v>
      </c>
      <c r="G1473" s="270" t="s">
        <v>223</v>
      </c>
    </row>
    <row r="1474" spans="1:7">
      <c r="A1474" s="270" t="s">
        <v>3032</v>
      </c>
      <c r="B1474" s="270" t="s">
        <v>3033</v>
      </c>
      <c r="C1474" s="270">
        <v>2711</v>
      </c>
      <c r="D1474" s="270">
        <v>1041.829</v>
      </c>
      <c r="E1474" s="270">
        <v>14</v>
      </c>
      <c r="F1474" s="270">
        <v>6.2540000000000013</v>
      </c>
      <c r="G1474" s="270" t="s">
        <v>226</v>
      </c>
    </row>
    <row r="1475" spans="1:7">
      <c r="A1475" s="270" t="s">
        <v>3034</v>
      </c>
      <c r="B1475" s="270" t="s">
        <v>3035</v>
      </c>
      <c r="C1475" s="270">
        <v>2633</v>
      </c>
      <c r="D1475" s="270">
        <v>1062.9549999999999</v>
      </c>
      <c r="E1475" s="270">
        <v>15</v>
      </c>
      <c r="F1475" s="270">
        <v>5.23</v>
      </c>
      <c r="G1475" s="270" t="s">
        <v>223</v>
      </c>
    </row>
    <row r="1476" spans="1:7">
      <c r="A1476" s="270" t="s">
        <v>3036</v>
      </c>
      <c r="B1476" s="270" t="s">
        <v>3037</v>
      </c>
      <c r="C1476" s="270">
        <v>2880</v>
      </c>
      <c r="D1476" s="270">
        <v>1012.1573000000001</v>
      </c>
      <c r="E1476" s="270">
        <v>13</v>
      </c>
      <c r="F1476" s="270">
        <v>3.38</v>
      </c>
      <c r="G1476" s="270" t="s">
        <v>223</v>
      </c>
    </row>
    <row r="1477" spans="1:7">
      <c r="A1477" s="270" t="s">
        <v>3038</v>
      </c>
      <c r="B1477" s="270" t="s">
        <v>3039</v>
      </c>
      <c r="C1477" s="270">
        <v>2546</v>
      </c>
      <c r="D1477" s="270">
        <v>1014.079</v>
      </c>
      <c r="E1477" s="270">
        <v>13</v>
      </c>
      <c r="F1477" s="270">
        <v>3.54</v>
      </c>
      <c r="G1477" s="270" t="s">
        <v>223</v>
      </c>
    </row>
    <row r="1478" spans="1:7">
      <c r="A1478" s="270" t="s">
        <v>3040</v>
      </c>
      <c r="B1478" s="270" t="s">
        <v>3041</v>
      </c>
      <c r="C1478" s="270">
        <v>2084</v>
      </c>
      <c r="D1478" s="270">
        <v>1114</v>
      </c>
      <c r="E1478" s="270">
        <v>17</v>
      </c>
      <c r="F1478" s="270">
        <v>0</v>
      </c>
      <c r="G1478" s="270" t="s">
        <v>217</v>
      </c>
    </row>
    <row r="1479" spans="1:7">
      <c r="A1479" s="270" t="s">
        <v>3042</v>
      </c>
      <c r="B1479" s="270" t="s">
        <v>3043</v>
      </c>
      <c r="C1479" s="270">
        <v>2583</v>
      </c>
      <c r="D1479" s="270">
        <v>1014.5259444444445</v>
      </c>
      <c r="E1479" s="270">
        <v>13</v>
      </c>
      <c r="F1479" s="270">
        <v>1.75</v>
      </c>
      <c r="G1479" s="270" t="s">
        <v>220</v>
      </c>
    </row>
    <row r="1480" spans="1:7">
      <c r="A1480" s="270" t="s">
        <v>3044</v>
      </c>
      <c r="B1480" s="270" t="s">
        <v>3045</v>
      </c>
      <c r="C1480" s="270">
        <v>4375</v>
      </c>
      <c r="D1480" s="270">
        <v>928</v>
      </c>
      <c r="E1480" s="270">
        <v>10</v>
      </c>
      <c r="F1480" s="270" t="s">
        <v>356</v>
      </c>
      <c r="G1480" s="270" t="s">
        <v>223</v>
      </c>
    </row>
    <row r="1481" spans="1:7">
      <c r="A1481" s="270" t="s">
        <v>3046</v>
      </c>
      <c r="B1481" s="270" t="s">
        <v>3047</v>
      </c>
      <c r="C1481" s="270">
        <v>2474</v>
      </c>
      <c r="D1481" s="270">
        <v>902.82399999999996</v>
      </c>
      <c r="E1481" s="270">
        <v>9</v>
      </c>
      <c r="F1481" s="270">
        <v>2.4900000000000002</v>
      </c>
      <c r="G1481" s="270" t="s">
        <v>223</v>
      </c>
    </row>
    <row r="1482" spans="1:7">
      <c r="A1482" s="270" t="s">
        <v>3048</v>
      </c>
      <c r="B1482" s="270" t="s">
        <v>3049</v>
      </c>
      <c r="C1482" s="270">
        <v>2311</v>
      </c>
      <c r="D1482" s="270">
        <v>1001.6205454545453</v>
      </c>
      <c r="E1482" s="270">
        <v>13</v>
      </c>
      <c r="F1482" s="270">
        <v>1.83</v>
      </c>
      <c r="G1482" s="270" t="s">
        <v>220</v>
      </c>
    </row>
    <row r="1483" spans="1:7">
      <c r="A1483" s="270" t="s">
        <v>3050</v>
      </c>
      <c r="B1483" s="270" t="s">
        <v>3051</v>
      </c>
      <c r="C1483" s="270">
        <v>2630</v>
      </c>
      <c r="D1483" s="270">
        <v>1007</v>
      </c>
      <c r="E1483" s="270">
        <v>13</v>
      </c>
      <c r="F1483" s="270">
        <v>2.67</v>
      </c>
      <c r="G1483" s="270" t="s">
        <v>223</v>
      </c>
    </row>
    <row r="1484" spans="1:7">
      <c r="A1484" s="270" t="s">
        <v>3052</v>
      </c>
      <c r="B1484" s="270" t="s">
        <v>3053</v>
      </c>
      <c r="C1484" s="270">
        <v>2653</v>
      </c>
      <c r="D1484" s="270">
        <v>995</v>
      </c>
      <c r="E1484" s="270">
        <v>12</v>
      </c>
      <c r="F1484" s="270">
        <v>2.63</v>
      </c>
      <c r="G1484" s="270" t="s">
        <v>223</v>
      </c>
    </row>
    <row r="1485" spans="1:7">
      <c r="A1485" s="270" t="s">
        <v>3054</v>
      </c>
      <c r="B1485" s="270" t="s">
        <v>3055</v>
      </c>
      <c r="C1485" s="270">
        <v>2390</v>
      </c>
      <c r="D1485" s="270">
        <v>1044.5</v>
      </c>
      <c r="E1485" s="270">
        <v>14</v>
      </c>
      <c r="F1485" s="270">
        <v>4.4316666666666675</v>
      </c>
      <c r="G1485" s="270" t="s">
        <v>223</v>
      </c>
    </row>
    <row r="1486" spans="1:7">
      <c r="A1486" s="270" t="s">
        <v>3056</v>
      </c>
      <c r="B1486" s="270" t="s">
        <v>3057</v>
      </c>
      <c r="C1486" s="270">
        <v>2720</v>
      </c>
      <c r="D1486" s="270">
        <v>994.947</v>
      </c>
      <c r="E1486" s="270">
        <v>12</v>
      </c>
      <c r="F1486" s="270">
        <v>2.31</v>
      </c>
      <c r="G1486" s="270" t="s">
        <v>220</v>
      </c>
    </row>
    <row r="1487" spans="1:7">
      <c r="A1487" s="270" t="s">
        <v>3058</v>
      </c>
      <c r="B1487" s="270" t="s">
        <v>3057</v>
      </c>
      <c r="C1487" s="270">
        <v>2722</v>
      </c>
      <c r="D1487" s="270">
        <v>994.947</v>
      </c>
      <c r="E1487" s="270">
        <v>12</v>
      </c>
      <c r="F1487" s="270">
        <v>2.31</v>
      </c>
      <c r="G1487" s="270" t="s">
        <v>220</v>
      </c>
    </row>
    <row r="1488" spans="1:7">
      <c r="A1488" s="270" t="s">
        <v>3059</v>
      </c>
      <c r="B1488" s="270" t="s">
        <v>3060</v>
      </c>
      <c r="C1488" s="270">
        <v>2546</v>
      </c>
      <c r="D1488" s="270">
        <v>962.2138235294118</v>
      </c>
      <c r="E1488" s="270">
        <v>11</v>
      </c>
      <c r="F1488" s="270">
        <v>3.68</v>
      </c>
      <c r="G1488" s="270" t="s">
        <v>223</v>
      </c>
    </row>
    <row r="1489" spans="1:7">
      <c r="A1489" s="270" t="s">
        <v>3061</v>
      </c>
      <c r="B1489" s="270" t="s">
        <v>3062</v>
      </c>
      <c r="C1489" s="270">
        <v>2571</v>
      </c>
      <c r="D1489" s="270">
        <v>1021.093</v>
      </c>
      <c r="E1489" s="270">
        <v>13</v>
      </c>
      <c r="F1489" s="270">
        <v>0.65</v>
      </c>
      <c r="G1489" s="270" t="s">
        <v>220</v>
      </c>
    </row>
    <row r="1490" spans="1:7">
      <c r="A1490" s="270" t="s">
        <v>3063</v>
      </c>
      <c r="B1490" s="270" t="s">
        <v>3064</v>
      </c>
      <c r="C1490" s="270">
        <v>2460</v>
      </c>
      <c r="D1490" s="270">
        <v>926.274</v>
      </c>
      <c r="E1490" s="270">
        <v>10</v>
      </c>
      <c r="F1490" s="270">
        <v>2.34</v>
      </c>
      <c r="G1490" s="270" t="s">
        <v>220</v>
      </c>
    </row>
    <row r="1491" spans="1:7">
      <c r="A1491" s="270" t="s">
        <v>3065</v>
      </c>
      <c r="B1491" s="270" t="s">
        <v>3066</v>
      </c>
      <c r="C1491" s="270">
        <v>2580</v>
      </c>
      <c r="D1491" s="270">
        <v>1032.1203829787237</v>
      </c>
      <c r="E1491" s="270">
        <v>14</v>
      </c>
      <c r="F1491" s="270">
        <v>1.63</v>
      </c>
      <c r="G1491" s="270" t="s">
        <v>220</v>
      </c>
    </row>
    <row r="1492" spans="1:7">
      <c r="A1492" s="270" t="s">
        <v>3067</v>
      </c>
      <c r="B1492" s="270" t="s">
        <v>3068</v>
      </c>
      <c r="C1492" s="270">
        <v>2795</v>
      </c>
      <c r="D1492" s="270">
        <v>1053</v>
      </c>
      <c r="E1492" s="270">
        <v>15</v>
      </c>
      <c r="F1492" s="270">
        <v>1.56</v>
      </c>
      <c r="G1492" s="270" t="s">
        <v>220</v>
      </c>
    </row>
    <row r="1493" spans="1:7">
      <c r="A1493" s="270" t="s">
        <v>3069</v>
      </c>
      <c r="B1493" s="270" t="s">
        <v>3070</v>
      </c>
      <c r="C1493" s="270">
        <v>2652</v>
      </c>
      <c r="D1493" s="270">
        <v>1033.4323333333332</v>
      </c>
      <c r="E1493" s="270">
        <v>14</v>
      </c>
      <c r="F1493" s="270">
        <v>3.57</v>
      </c>
      <c r="G1493" s="270" t="s">
        <v>223</v>
      </c>
    </row>
    <row r="1494" spans="1:7">
      <c r="A1494" s="270" t="s">
        <v>3071</v>
      </c>
      <c r="B1494" s="270" t="s">
        <v>3072</v>
      </c>
      <c r="C1494" s="270">
        <v>2652</v>
      </c>
      <c r="D1494" s="270">
        <v>986</v>
      </c>
      <c r="E1494" s="270">
        <v>12</v>
      </c>
      <c r="F1494" s="270">
        <v>3.2758536585365854</v>
      </c>
      <c r="G1494" s="270" t="s">
        <v>223</v>
      </c>
    </row>
    <row r="1495" spans="1:7">
      <c r="A1495" s="270" t="s">
        <v>3073</v>
      </c>
      <c r="B1495" s="270" t="s">
        <v>3074</v>
      </c>
      <c r="C1495" s="270">
        <v>2081</v>
      </c>
      <c r="D1495" s="270">
        <v>1065.4390000000001</v>
      </c>
      <c r="E1495" s="270">
        <v>15</v>
      </c>
      <c r="F1495" s="270">
        <v>0.17</v>
      </c>
      <c r="G1495" s="270" t="s">
        <v>217</v>
      </c>
    </row>
    <row r="1496" spans="1:7">
      <c r="A1496" s="270" t="s">
        <v>3075</v>
      </c>
      <c r="B1496" s="270" t="s">
        <v>3076</v>
      </c>
      <c r="C1496" s="270">
        <v>2460</v>
      </c>
      <c r="D1496" s="270">
        <v>905.5</v>
      </c>
      <c r="E1496" s="270">
        <v>9</v>
      </c>
      <c r="F1496" s="270">
        <v>2.925238095238095</v>
      </c>
      <c r="G1496" s="270" t="s">
        <v>223</v>
      </c>
    </row>
    <row r="1497" spans="1:7">
      <c r="A1497" s="270" t="s">
        <v>3077</v>
      </c>
      <c r="B1497" s="270" t="s">
        <v>3078</v>
      </c>
      <c r="C1497" s="270">
        <v>2794</v>
      </c>
      <c r="D1497" s="270">
        <v>925.221</v>
      </c>
      <c r="E1497" s="270">
        <v>9</v>
      </c>
      <c r="F1497" s="270">
        <v>1.92</v>
      </c>
      <c r="G1497" s="270" t="s">
        <v>220</v>
      </c>
    </row>
    <row r="1498" spans="1:7">
      <c r="A1498" s="270" t="s">
        <v>3079</v>
      </c>
      <c r="B1498" s="270" t="s">
        <v>3080</v>
      </c>
      <c r="C1498" s="270">
        <v>2849</v>
      </c>
      <c r="D1498" s="270">
        <v>1004</v>
      </c>
      <c r="E1498" s="270">
        <v>13</v>
      </c>
      <c r="F1498" s="270">
        <v>3.5684999999999993</v>
      </c>
      <c r="G1498" s="270" t="s">
        <v>223</v>
      </c>
    </row>
    <row r="1499" spans="1:7">
      <c r="A1499" s="270" t="s">
        <v>3081</v>
      </c>
      <c r="B1499" s="270" t="s">
        <v>3082</v>
      </c>
      <c r="C1499" s="270">
        <v>2849</v>
      </c>
      <c r="D1499" s="270">
        <v>989</v>
      </c>
      <c r="E1499" s="270">
        <v>12</v>
      </c>
      <c r="F1499" s="270">
        <v>3.5684999999999993</v>
      </c>
      <c r="G1499" s="270" t="s">
        <v>223</v>
      </c>
    </row>
    <row r="1500" spans="1:7">
      <c r="A1500" s="270" t="s">
        <v>3083</v>
      </c>
      <c r="B1500" s="270" t="s">
        <v>3084</v>
      </c>
      <c r="C1500" s="270">
        <v>2483</v>
      </c>
      <c r="D1500" s="270">
        <v>957.44299999999998</v>
      </c>
      <c r="E1500" s="270">
        <v>11</v>
      </c>
      <c r="F1500" s="270">
        <v>0.56999999999999995</v>
      </c>
      <c r="G1500" s="270" t="s">
        <v>220</v>
      </c>
    </row>
    <row r="1501" spans="1:7">
      <c r="A1501" s="270" t="s">
        <v>3085</v>
      </c>
      <c r="B1501" s="270" t="s">
        <v>3086</v>
      </c>
      <c r="C1501" s="270">
        <v>2627</v>
      </c>
      <c r="D1501" s="270">
        <v>700.66700000000003</v>
      </c>
      <c r="E1501" s="270">
        <v>1</v>
      </c>
      <c r="F1501" s="270">
        <v>3.7250000000000005</v>
      </c>
      <c r="G1501" s="270" t="s">
        <v>223</v>
      </c>
    </row>
    <row r="1502" spans="1:7">
      <c r="A1502" s="270" t="s">
        <v>3087</v>
      </c>
      <c r="B1502" s="270" t="s">
        <v>3088</v>
      </c>
      <c r="C1502" s="270">
        <v>2632</v>
      </c>
      <c r="D1502" s="270">
        <v>1002.1</v>
      </c>
      <c r="E1502" s="270">
        <v>13</v>
      </c>
      <c r="F1502" s="270">
        <v>4.93</v>
      </c>
      <c r="G1502" s="270" t="s">
        <v>223</v>
      </c>
    </row>
    <row r="1503" spans="1:7">
      <c r="A1503" s="270" t="s">
        <v>3089</v>
      </c>
      <c r="B1503" s="270" t="s">
        <v>3088</v>
      </c>
      <c r="C1503" s="270">
        <v>2633</v>
      </c>
      <c r="D1503" s="270">
        <v>1002.1</v>
      </c>
      <c r="E1503" s="270">
        <v>13</v>
      </c>
      <c r="F1503" s="270">
        <v>4.93</v>
      </c>
      <c r="G1503" s="270" t="s">
        <v>223</v>
      </c>
    </row>
    <row r="1504" spans="1:7">
      <c r="A1504" s="270" t="s">
        <v>3090</v>
      </c>
      <c r="B1504" s="270" t="s">
        <v>3091</v>
      </c>
      <c r="C1504" s="270">
        <v>2804</v>
      </c>
      <c r="D1504" s="270">
        <v>991.85874999999999</v>
      </c>
      <c r="E1504" s="270">
        <v>12</v>
      </c>
      <c r="F1504" s="270">
        <v>2.87</v>
      </c>
      <c r="G1504" s="270" t="s">
        <v>223</v>
      </c>
    </row>
    <row r="1505" spans="1:7">
      <c r="A1505" s="270" t="s">
        <v>3092</v>
      </c>
      <c r="B1505" s="270" t="s">
        <v>3093</v>
      </c>
      <c r="C1505" s="270">
        <v>2749</v>
      </c>
      <c r="D1505" s="270">
        <v>981.11800000000005</v>
      </c>
      <c r="E1505" s="270">
        <v>12</v>
      </c>
      <c r="F1505" s="270">
        <v>0</v>
      </c>
      <c r="G1505" s="270" t="s">
        <v>217</v>
      </c>
    </row>
    <row r="1506" spans="1:7">
      <c r="A1506" s="270" t="s">
        <v>3094</v>
      </c>
      <c r="B1506" s="270" t="s">
        <v>3093</v>
      </c>
      <c r="C1506" s="270">
        <v>2753</v>
      </c>
      <c r="D1506" s="270">
        <v>981.11800000000005</v>
      </c>
      <c r="E1506" s="270">
        <v>12</v>
      </c>
      <c r="F1506" s="270">
        <v>0</v>
      </c>
      <c r="G1506" s="270" t="s">
        <v>217</v>
      </c>
    </row>
    <row r="1507" spans="1:7">
      <c r="A1507" s="270" t="s">
        <v>3095</v>
      </c>
      <c r="B1507" s="270" t="s">
        <v>3096</v>
      </c>
      <c r="C1507" s="270">
        <v>2259</v>
      </c>
      <c r="D1507" s="270">
        <v>1051</v>
      </c>
      <c r="E1507" s="270">
        <v>15</v>
      </c>
      <c r="F1507" s="270">
        <v>0.24000000000000005</v>
      </c>
      <c r="G1507" s="270" t="s">
        <v>220</v>
      </c>
    </row>
    <row r="1508" spans="1:7">
      <c r="A1508" s="270" t="s">
        <v>3097</v>
      </c>
      <c r="B1508" s="270" t="s">
        <v>3098</v>
      </c>
      <c r="C1508" s="270">
        <v>2422</v>
      </c>
      <c r="D1508" s="270">
        <v>1008</v>
      </c>
      <c r="E1508" s="270">
        <v>13</v>
      </c>
      <c r="F1508" s="270">
        <v>2.7056666666666671</v>
      </c>
      <c r="G1508" s="270" t="s">
        <v>223</v>
      </c>
    </row>
    <row r="1509" spans="1:7">
      <c r="A1509" s="270" t="s">
        <v>3099</v>
      </c>
      <c r="B1509" s="270" t="s">
        <v>3100</v>
      </c>
      <c r="C1509" s="270">
        <v>2422</v>
      </c>
      <c r="D1509" s="270">
        <v>927.53700000000003</v>
      </c>
      <c r="E1509" s="270">
        <v>10</v>
      </c>
      <c r="F1509" s="270">
        <v>2.41</v>
      </c>
      <c r="G1509" s="270" t="s">
        <v>223</v>
      </c>
    </row>
    <row r="1510" spans="1:7">
      <c r="A1510" s="270" t="s">
        <v>3101</v>
      </c>
      <c r="B1510" s="270" t="s">
        <v>3102</v>
      </c>
      <c r="C1510" s="270">
        <v>2423</v>
      </c>
      <c r="D1510" s="270">
        <v>941.25</v>
      </c>
      <c r="E1510" s="270">
        <v>10</v>
      </c>
      <c r="F1510" s="270">
        <v>1.7</v>
      </c>
      <c r="G1510" s="270" t="s">
        <v>220</v>
      </c>
    </row>
    <row r="1511" spans="1:7">
      <c r="A1511" s="270" t="s">
        <v>3103</v>
      </c>
      <c r="B1511" s="270" t="s">
        <v>3104</v>
      </c>
      <c r="C1511" s="270">
        <v>2338</v>
      </c>
      <c r="D1511" s="270">
        <v>1021.461</v>
      </c>
      <c r="E1511" s="270">
        <v>13</v>
      </c>
      <c r="F1511" s="270">
        <v>3.3975</v>
      </c>
      <c r="G1511" s="270" t="s">
        <v>223</v>
      </c>
    </row>
    <row r="1512" spans="1:7">
      <c r="A1512" s="270" t="s">
        <v>3105</v>
      </c>
      <c r="B1512" s="270" t="s">
        <v>3106</v>
      </c>
      <c r="C1512" s="270">
        <v>2825</v>
      </c>
      <c r="D1512" s="270">
        <v>1018.0574615384614</v>
      </c>
      <c r="E1512" s="270">
        <v>13</v>
      </c>
      <c r="F1512" s="270">
        <v>8.67</v>
      </c>
      <c r="G1512" s="270" t="s">
        <v>226</v>
      </c>
    </row>
    <row r="1513" spans="1:7">
      <c r="A1513" s="270" t="s">
        <v>3107</v>
      </c>
      <c r="B1513" s="270" t="s">
        <v>3108</v>
      </c>
      <c r="C1513" s="270">
        <v>2631</v>
      </c>
      <c r="D1513" s="270">
        <v>963</v>
      </c>
      <c r="E1513" s="270">
        <v>11</v>
      </c>
      <c r="F1513" s="270">
        <v>3.3611111111111112</v>
      </c>
      <c r="G1513" s="270" t="s">
        <v>223</v>
      </c>
    </row>
    <row r="1514" spans="1:7">
      <c r="A1514" s="270" t="s">
        <v>3109</v>
      </c>
      <c r="B1514" s="270" t="s">
        <v>3110</v>
      </c>
      <c r="C1514" s="270">
        <v>2090</v>
      </c>
      <c r="D1514" s="270">
        <v>1128.316</v>
      </c>
      <c r="E1514" s="270">
        <v>17</v>
      </c>
      <c r="F1514" s="270" t="s">
        <v>356</v>
      </c>
      <c r="G1514" s="270" t="s">
        <v>217</v>
      </c>
    </row>
    <row r="1515" spans="1:7">
      <c r="A1515" s="270" t="s">
        <v>3111</v>
      </c>
      <c r="B1515" s="270" t="s">
        <v>3112</v>
      </c>
      <c r="C1515" s="270">
        <v>2090</v>
      </c>
      <c r="D1515" s="270">
        <v>1112.951</v>
      </c>
      <c r="E1515" s="270">
        <v>17</v>
      </c>
      <c r="F1515" s="270" t="s">
        <v>356</v>
      </c>
      <c r="G1515" s="270" t="s">
        <v>217</v>
      </c>
    </row>
    <row r="1516" spans="1:7">
      <c r="A1516" s="270" t="s">
        <v>3113</v>
      </c>
      <c r="B1516" s="270" t="s">
        <v>3114</v>
      </c>
      <c r="C1516" s="270">
        <v>2440</v>
      </c>
      <c r="D1516" s="270">
        <v>955.14300000000003</v>
      </c>
      <c r="E1516" s="270">
        <v>11</v>
      </c>
      <c r="F1516" s="270">
        <v>2.2599999999999998</v>
      </c>
      <c r="G1516" s="270" t="s">
        <v>220</v>
      </c>
    </row>
    <row r="1517" spans="1:7">
      <c r="A1517" s="270" t="s">
        <v>3115</v>
      </c>
      <c r="B1517" s="270" t="s">
        <v>3116</v>
      </c>
      <c r="C1517" s="270">
        <v>2620</v>
      </c>
      <c r="D1517" s="270">
        <v>1017.81</v>
      </c>
      <c r="E1517" s="270">
        <v>13</v>
      </c>
      <c r="F1517" s="270">
        <v>0.48000000000000004</v>
      </c>
      <c r="G1517" s="270" t="s">
        <v>220</v>
      </c>
    </row>
    <row r="1518" spans="1:7">
      <c r="A1518" s="270" t="s">
        <v>3117</v>
      </c>
      <c r="B1518" s="270" t="s">
        <v>3118</v>
      </c>
      <c r="C1518" s="270">
        <v>2502</v>
      </c>
      <c r="D1518" s="270">
        <v>785.25699999999995</v>
      </c>
      <c r="E1518" s="270">
        <v>4</v>
      </c>
      <c r="F1518" s="270">
        <v>0.12</v>
      </c>
      <c r="G1518" s="270" t="s">
        <v>217</v>
      </c>
    </row>
    <row r="1519" spans="1:7">
      <c r="A1519" s="270" t="s">
        <v>3119</v>
      </c>
      <c r="B1519" s="270" t="s">
        <v>3120</v>
      </c>
      <c r="C1519" s="270">
        <v>2430</v>
      </c>
      <c r="D1519" s="270">
        <v>951</v>
      </c>
      <c r="E1519" s="270">
        <v>11</v>
      </c>
      <c r="F1519" s="270">
        <v>1.77</v>
      </c>
      <c r="G1519" s="270" t="s">
        <v>220</v>
      </c>
    </row>
    <row r="1520" spans="1:7">
      <c r="A1520" s="270" t="s">
        <v>3121</v>
      </c>
      <c r="B1520" s="270" t="s">
        <v>3122</v>
      </c>
      <c r="C1520" s="270">
        <v>2099</v>
      </c>
      <c r="D1520" s="270">
        <v>1065.4694000000002</v>
      </c>
      <c r="E1520" s="270">
        <v>15</v>
      </c>
      <c r="F1520" s="270">
        <v>0</v>
      </c>
      <c r="G1520" s="270" t="s">
        <v>217</v>
      </c>
    </row>
    <row r="1521" spans="1:7">
      <c r="A1521" s="270" t="s">
        <v>3123</v>
      </c>
      <c r="B1521" s="270" t="s">
        <v>3124</v>
      </c>
      <c r="C1521" s="270">
        <v>2099</v>
      </c>
      <c r="D1521" s="270">
        <v>1086.9000000000001</v>
      </c>
      <c r="E1521" s="270">
        <v>16</v>
      </c>
      <c r="F1521" s="270">
        <v>0</v>
      </c>
      <c r="G1521" s="270" t="s">
        <v>217</v>
      </c>
    </row>
    <row r="1522" spans="1:7">
      <c r="A1522" s="270" t="s">
        <v>3125</v>
      </c>
      <c r="B1522" s="270" t="s">
        <v>3126</v>
      </c>
      <c r="C1522" s="270">
        <v>2230</v>
      </c>
      <c r="D1522" s="270">
        <v>1069.0609999999999</v>
      </c>
      <c r="E1522" s="270">
        <v>15</v>
      </c>
      <c r="F1522" s="270">
        <v>0</v>
      </c>
      <c r="G1522" s="270" t="s">
        <v>217</v>
      </c>
    </row>
    <row r="1523" spans="1:7">
      <c r="A1523" s="270" t="s">
        <v>3127</v>
      </c>
      <c r="B1523" s="270" t="s">
        <v>3128</v>
      </c>
      <c r="C1523" s="270">
        <v>2400</v>
      </c>
      <c r="D1523" s="270">
        <v>1056.366</v>
      </c>
      <c r="E1523" s="270">
        <v>15</v>
      </c>
      <c r="F1523" s="270">
        <v>5.85</v>
      </c>
      <c r="G1523" s="270" t="s">
        <v>223</v>
      </c>
    </row>
    <row r="1524" spans="1:7">
      <c r="A1524" s="270" t="s">
        <v>3129</v>
      </c>
      <c r="B1524" s="270" t="s">
        <v>3130</v>
      </c>
      <c r="C1524" s="270">
        <v>2539</v>
      </c>
      <c r="D1524" s="270">
        <v>1058</v>
      </c>
      <c r="E1524" s="270">
        <v>15</v>
      </c>
      <c r="F1524" s="270">
        <v>1.6785714285714286</v>
      </c>
      <c r="G1524" s="270" t="s">
        <v>220</v>
      </c>
    </row>
    <row r="1525" spans="1:7">
      <c r="A1525" s="270" t="s">
        <v>3131</v>
      </c>
      <c r="B1525" s="270" t="s">
        <v>3132</v>
      </c>
      <c r="C1525" s="270">
        <v>2583</v>
      </c>
      <c r="D1525" s="270">
        <v>958.38199999999995</v>
      </c>
      <c r="E1525" s="270">
        <v>11</v>
      </c>
      <c r="F1525" s="270">
        <v>3.09</v>
      </c>
      <c r="G1525" s="270" t="s">
        <v>223</v>
      </c>
    </row>
    <row r="1526" spans="1:7">
      <c r="A1526" s="270" t="s">
        <v>3133</v>
      </c>
      <c r="B1526" s="270" t="s">
        <v>3134</v>
      </c>
      <c r="C1526" s="270">
        <v>2484</v>
      </c>
      <c r="D1526" s="270">
        <v>955.04489090909124</v>
      </c>
      <c r="E1526" s="270">
        <v>11</v>
      </c>
      <c r="F1526" s="270">
        <v>0.53</v>
      </c>
      <c r="G1526" s="270" t="s">
        <v>220</v>
      </c>
    </row>
    <row r="1527" spans="1:7">
      <c r="A1527" s="270" t="s">
        <v>3135</v>
      </c>
      <c r="B1527" s="270" t="s">
        <v>3136</v>
      </c>
      <c r="C1527" s="270">
        <v>2583</v>
      </c>
      <c r="D1527" s="270">
        <v>999.08100000000002</v>
      </c>
      <c r="E1527" s="270">
        <v>12</v>
      </c>
      <c r="F1527" s="270">
        <v>1.49</v>
      </c>
      <c r="G1527" s="270" t="s">
        <v>220</v>
      </c>
    </row>
    <row r="1528" spans="1:7">
      <c r="A1528" s="270" t="s">
        <v>3137</v>
      </c>
      <c r="B1528" s="270" t="s">
        <v>3138</v>
      </c>
      <c r="C1528" s="270">
        <v>2527</v>
      </c>
      <c r="D1528" s="270">
        <v>1051.4000000000001</v>
      </c>
      <c r="E1528" s="270">
        <v>15</v>
      </c>
      <c r="F1528" s="270">
        <v>0.25</v>
      </c>
      <c r="G1528" s="270" t="s">
        <v>220</v>
      </c>
    </row>
    <row r="1529" spans="1:7">
      <c r="A1529" s="270" t="s">
        <v>3139</v>
      </c>
      <c r="B1529" s="270" t="s">
        <v>3138</v>
      </c>
      <c r="C1529" s="270">
        <v>2529</v>
      </c>
      <c r="D1529" s="270">
        <v>1051.4000000000001</v>
      </c>
      <c r="E1529" s="270">
        <v>15</v>
      </c>
      <c r="F1529" s="270">
        <v>0.25</v>
      </c>
      <c r="G1529" s="270" t="s">
        <v>220</v>
      </c>
    </row>
    <row r="1530" spans="1:7">
      <c r="A1530" s="270" t="s">
        <v>3140</v>
      </c>
      <c r="B1530" s="270" t="s">
        <v>3141</v>
      </c>
      <c r="C1530" s="270">
        <v>2408</v>
      </c>
      <c r="D1530" s="270">
        <v>1048.085</v>
      </c>
      <c r="E1530" s="270">
        <v>14</v>
      </c>
      <c r="F1530" s="270">
        <v>6.12</v>
      </c>
      <c r="G1530" s="270" t="s">
        <v>226</v>
      </c>
    </row>
    <row r="1531" spans="1:7">
      <c r="A1531" s="270" t="s">
        <v>3142</v>
      </c>
      <c r="B1531" s="270" t="s">
        <v>3141</v>
      </c>
      <c r="C1531" s="270">
        <v>2411</v>
      </c>
      <c r="D1531" s="270">
        <v>1048.085</v>
      </c>
      <c r="E1531" s="270">
        <v>14</v>
      </c>
      <c r="F1531" s="270">
        <v>0</v>
      </c>
      <c r="G1531" s="270" t="s">
        <v>226</v>
      </c>
    </row>
    <row r="1532" spans="1:7">
      <c r="A1532" s="270" t="s">
        <v>3143</v>
      </c>
      <c r="B1532" s="270" t="s">
        <v>3144</v>
      </c>
      <c r="C1532" s="270">
        <v>2850</v>
      </c>
      <c r="D1532" s="270">
        <v>1028.0809999999999</v>
      </c>
      <c r="E1532" s="270">
        <v>14</v>
      </c>
      <c r="F1532" s="270">
        <v>3.1293617021276594</v>
      </c>
      <c r="G1532" s="270" t="s">
        <v>223</v>
      </c>
    </row>
    <row r="1533" spans="1:7">
      <c r="A1533" s="270" t="s">
        <v>3145</v>
      </c>
      <c r="B1533" s="270" t="s">
        <v>3146</v>
      </c>
      <c r="C1533" s="270">
        <v>2446</v>
      </c>
      <c r="D1533" s="270">
        <v>1031</v>
      </c>
      <c r="E1533" s="270">
        <v>14</v>
      </c>
      <c r="F1533" s="270">
        <v>2.4764705882352942</v>
      </c>
      <c r="G1533" s="270" t="s">
        <v>223</v>
      </c>
    </row>
    <row r="1534" spans="1:7">
      <c r="A1534" s="270" t="s">
        <v>3147</v>
      </c>
      <c r="B1534" s="270" t="s">
        <v>3148</v>
      </c>
      <c r="C1534" s="270">
        <v>2441</v>
      </c>
      <c r="D1534" s="270">
        <v>949.19047619047637</v>
      </c>
      <c r="E1534" s="270">
        <v>10</v>
      </c>
      <c r="F1534" s="270">
        <v>2.4</v>
      </c>
      <c r="G1534" s="270" t="s">
        <v>220</v>
      </c>
    </row>
    <row r="1535" spans="1:7">
      <c r="A1535" s="270" t="s">
        <v>3149</v>
      </c>
      <c r="B1535" s="270" t="s">
        <v>3150</v>
      </c>
      <c r="C1535" s="270">
        <v>2280</v>
      </c>
      <c r="D1535" s="270">
        <v>1069.5</v>
      </c>
      <c r="E1535" s="270">
        <v>15</v>
      </c>
      <c r="F1535" s="270">
        <v>0</v>
      </c>
      <c r="G1535" s="270" t="s">
        <v>217</v>
      </c>
    </row>
    <row r="1536" spans="1:7">
      <c r="A1536" s="270" t="s">
        <v>3151</v>
      </c>
      <c r="B1536" s="270" t="s">
        <v>3152</v>
      </c>
      <c r="C1536" s="270">
        <v>2282</v>
      </c>
      <c r="D1536" s="270">
        <v>1065.9613333333334</v>
      </c>
      <c r="E1536" s="270">
        <v>15</v>
      </c>
      <c r="F1536" s="270">
        <v>0</v>
      </c>
      <c r="G1536" s="270" t="s">
        <v>217</v>
      </c>
    </row>
    <row r="1537" spans="1:7">
      <c r="A1537" s="270" t="s">
        <v>3153</v>
      </c>
      <c r="B1537" s="270" t="s">
        <v>3154</v>
      </c>
      <c r="C1537" s="270">
        <v>2443</v>
      </c>
      <c r="D1537" s="270">
        <v>1052.7860000000001</v>
      </c>
      <c r="E1537" s="270">
        <v>15</v>
      </c>
      <c r="F1537" s="270">
        <v>1.8337500000000002</v>
      </c>
      <c r="G1537" s="270" t="s">
        <v>220</v>
      </c>
    </row>
    <row r="1538" spans="1:7">
      <c r="A1538" s="270" t="s">
        <v>3155</v>
      </c>
      <c r="B1538" s="270" t="s">
        <v>3156</v>
      </c>
      <c r="C1538" s="270">
        <v>2427</v>
      </c>
      <c r="D1538" s="270">
        <v>835</v>
      </c>
      <c r="E1538" s="270">
        <v>6</v>
      </c>
      <c r="F1538" s="270">
        <v>1.96</v>
      </c>
      <c r="G1538" s="270" t="s">
        <v>220</v>
      </c>
    </row>
    <row r="1539" spans="1:7">
      <c r="A1539" s="270" t="s">
        <v>3157</v>
      </c>
      <c r="B1539" s="270" t="s">
        <v>3158</v>
      </c>
      <c r="C1539" s="270">
        <v>2065</v>
      </c>
      <c r="D1539" s="270">
        <v>1107.421</v>
      </c>
      <c r="E1539" s="270">
        <v>17</v>
      </c>
      <c r="F1539" s="270">
        <v>0</v>
      </c>
      <c r="G1539" s="270" t="s">
        <v>217</v>
      </c>
    </row>
    <row r="1540" spans="1:7">
      <c r="A1540" s="270" t="s">
        <v>3159</v>
      </c>
      <c r="B1540" s="270" t="s">
        <v>3160</v>
      </c>
      <c r="C1540" s="270">
        <v>2460</v>
      </c>
      <c r="D1540" s="270">
        <v>1002</v>
      </c>
      <c r="E1540" s="270">
        <v>13</v>
      </c>
      <c r="F1540" s="270">
        <v>2.925238095238095</v>
      </c>
      <c r="G1540" s="270" t="s">
        <v>223</v>
      </c>
    </row>
    <row r="1541" spans="1:7">
      <c r="A1541" s="270" t="s">
        <v>3161</v>
      </c>
      <c r="B1541" s="270" t="s">
        <v>3162</v>
      </c>
      <c r="C1541" s="270">
        <v>2803</v>
      </c>
      <c r="D1541" s="270">
        <v>995.91700000000003</v>
      </c>
      <c r="E1541" s="270">
        <v>12</v>
      </c>
      <c r="F1541" s="270">
        <v>2.9966666666666666</v>
      </c>
      <c r="G1541" s="270" t="s">
        <v>223</v>
      </c>
    </row>
    <row r="1542" spans="1:7">
      <c r="A1542" s="270" t="s">
        <v>3163</v>
      </c>
      <c r="B1542" s="270" t="s">
        <v>3164</v>
      </c>
      <c r="C1542" s="270">
        <v>2133</v>
      </c>
      <c r="D1542" s="270">
        <v>1009.39</v>
      </c>
      <c r="E1542" s="270">
        <v>13</v>
      </c>
      <c r="F1542" s="270" t="s">
        <v>356</v>
      </c>
      <c r="G1542" s="270" t="s">
        <v>217</v>
      </c>
    </row>
    <row r="1543" spans="1:7">
      <c r="A1543" s="270" t="s">
        <v>3165</v>
      </c>
      <c r="B1543" s="270" t="s">
        <v>3166</v>
      </c>
      <c r="C1543" s="270">
        <v>2132</v>
      </c>
      <c r="D1543" s="270">
        <v>1026.441</v>
      </c>
      <c r="E1543" s="270">
        <v>14</v>
      </c>
      <c r="F1543" s="270">
        <v>0</v>
      </c>
      <c r="G1543" s="270" t="s">
        <v>217</v>
      </c>
    </row>
    <row r="1544" spans="1:7">
      <c r="A1544" s="270" t="s">
        <v>3167</v>
      </c>
      <c r="B1544" s="270" t="s">
        <v>3168</v>
      </c>
      <c r="C1544" s="270">
        <v>2795</v>
      </c>
      <c r="D1544" s="270">
        <v>981.952</v>
      </c>
      <c r="E1544" s="270">
        <v>12</v>
      </c>
      <c r="F1544" s="270">
        <v>2.76</v>
      </c>
      <c r="G1544" s="270" t="s">
        <v>223</v>
      </c>
    </row>
    <row r="1545" spans="1:7">
      <c r="A1545" s="270" t="s">
        <v>3169</v>
      </c>
      <c r="B1545" s="270" t="s">
        <v>3168</v>
      </c>
      <c r="C1545" s="270">
        <v>2850</v>
      </c>
      <c r="D1545" s="270">
        <v>981.952</v>
      </c>
      <c r="E1545" s="270">
        <v>12</v>
      </c>
      <c r="F1545" s="270">
        <v>2.76</v>
      </c>
      <c r="G1545" s="270" t="s">
        <v>223</v>
      </c>
    </row>
    <row r="1546" spans="1:7">
      <c r="A1546" s="270" t="s">
        <v>3170</v>
      </c>
      <c r="B1546" s="270" t="s">
        <v>3171</v>
      </c>
      <c r="C1546" s="270">
        <v>2325</v>
      </c>
      <c r="D1546" s="270">
        <v>991.34767857142867</v>
      </c>
      <c r="E1546" s="270">
        <v>12</v>
      </c>
      <c r="F1546" s="270">
        <v>1.07</v>
      </c>
      <c r="G1546" s="270" t="s">
        <v>220</v>
      </c>
    </row>
    <row r="1547" spans="1:7">
      <c r="A1547" s="270" t="s">
        <v>3172</v>
      </c>
      <c r="B1547" s="270" t="s">
        <v>3173</v>
      </c>
      <c r="C1547" s="270">
        <v>2386</v>
      </c>
      <c r="D1547" s="270">
        <v>979.7</v>
      </c>
      <c r="E1547" s="270">
        <v>12</v>
      </c>
      <c r="F1547" s="270">
        <v>8.35</v>
      </c>
      <c r="G1547" s="270" t="s">
        <v>226</v>
      </c>
    </row>
    <row r="1548" spans="1:7">
      <c r="A1548" s="270" t="s">
        <v>3174</v>
      </c>
      <c r="B1548" s="270" t="s">
        <v>3173</v>
      </c>
      <c r="C1548" s="270">
        <v>2832</v>
      </c>
      <c r="D1548" s="270">
        <v>979.7</v>
      </c>
      <c r="E1548" s="270">
        <v>12</v>
      </c>
      <c r="F1548" s="270">
        <v>8.35</v>
      </c>
      <c r="G1548" s="270" t="s">
        <v>226</v>
      </c>
    </row>
    <row r="1549" spans="1:7">
      <c r="A1549" s="270" t="s">
        <v>3175</v>
      </c>
      <c r="B1549" s="270" t="s">
        <v>3176</v>
      </c>
      <c r="C1549" s="270">
        <v>2484</v>
      </c>
      <c r="D1549" s="270">
        <v>965.54499999999996</v>
      </c>
      <c r="E1549" s="270">
        <v>11</v>
      </c>
      <c r="F1549" s="270">
        <v>0.48</v>
      </c>
      <c r="G1549" s="270" t="s">
        <v>220</v>
      </c>
    </row>
    <row r="1550" spans="1:7">
      <c r="A1550" s="270" t="s">
        <v>3177</v>
      </c>
      <c r="B1550" s="270" t="s">
        <v>3178</v>
      </c>
      <c r="C1550" s="270">
        <v>2450</v>
      </c>
      <c r="D1550" s="270">
        <v>973.96094117647056</v>
      </c>
      <c r="E1550" s="270">
        <v>11</v>
      </c>
      <c r="F1550" s="270">
        <v>1.81</v>
      </c>
      <c r="G1550" s="270" t="s">
        <v>220</v>
      </c>
    </row>
    <row r="1551" spans="1:7">
      <c r="A1551" s="270" t="s">
        <v>3179</v>
      </c>
      <c r="B1551" s="270" t="s">
        <v>3180</v>
      </c>
      <c r="C1551" s="270">
        <v>2835</v>
      </c>
      <c r="D1551" s="270">
        <v>1066</v>
      </c>
      <c r="E1551" s="270">
        <v>15</v>
      </c>
      <c r="F1551" s="270">
        <v>10.91</v>
      </c>
      <c r="G1551" s="270" t="s">
        <v>229</v>
      </c>
    </row>
    <row r="1552" spans="1:7">
      <c r="A1552" s="270" t="s">
        <v>3181</v>
      </c>
      <c r="B1552" s="270" t="s">
        <v>3182</v>
      </c>
      <c r="C1552" s="270">
        <v>2388</v>
      </c>
      <c r="D1552" s="270">
        <v>995.6950833333334</v>
      </c>
      <c r="E1552" s="270">
        <v>12</v>
      </c>
      <c r="F1552" s="270">
        <v>6.39</v>
      </c>
      <c r="G1552" s="270" t="s">
        <v>226</v>
      </c>
    </row>
    <row r="1553" spans="1:7">
      <c r="A1553" s="270" t="s">
        <v>3183</v>
      </c>
      <c r="B1553" s="270" t="s">
        <v>3184</v>
      </c>
      <c r="C1553" s="270">
        <v>2794</v>
      </c>
      <c r="D1553" s="270">
        <v>979.21679999999992</v>
      </c>
      <c r="E1553" s="270">
        <v>12</v>
      </c>
      <c r="F1553" s="270">
        <v>2.52</v>
      </c>
      <c r="G1553" s="270" t="s">
        <v>223</v>
      </c>
    </row>
    <row r="1554" spans="1:7">
      <c r="A1554" s="270" t="s">
        <v>3185</v>
      </c>
      <c r="B1554" s="270" t="s">
        <v>3186</v>
      </c>
      <c r="C1554" s="270">
        <v>2864</v>
      </c>
      <c r="D1554" s="270">
        <v>1004.05</v>
      </c>
      <c r="E1554" s="270">
        <v>13</v>
      </c>
      <c r="F1554" s="270">
        <v>2.79</v>
      </c>
      <c r="G1554" s="270" t="s">
        <v>223</v>
      </c>
    </row>
    <row r="1555" spans="1:7">
      <c r="A1555" s="270" t="s">
        <v>3187</v>
      </c>
      <c r="B1555" s="270" t="s">
        <v>3188</v>
      </c>
      <c r="C1555" s="270">
        <v>2700</v>
      </c>
      <c r="D1555" s="270">
        <v>1022.7848000000001</v>
      </c>
      <c r="E1555" s="270">
        <v>13</v>
      </c>
      <c r="F1555" s="270">
        <v>3.46</v>
      </c>
      <c r="G1555" s="270" t="s">
        <v>223</v>
      </c>
    </row>
    <row r="1556" spans="1:7">
      <c r="A1556" s="270" t="s">
        <v>3189</v>
      </c>
      <c r="B1556" s="270" t="s">
        <v>3190</v>
      </c>
      <c r="C1556" s="270">
        <v>2850</v>
      </c>
      <c r="D1556" s="270">
        <v>995.6</v>
      </c>
      <c r="E1556" s="270">
        <v>12</v>
      </c>
      <c r="F1556" s="270">
        <v>3.1293617021276594</v>
      </c>
      <c r="G1556" s="270" t="s">
        <v>223</v>
      </c>
    </row>
    <row r="1557" spans="1:7">
      <c r="A1557" s="270" t="s">
        <v>3191</v>
      </c>
      <c r="B1557" s="270" t="s">
        <v>3192</v>
      </c>
      <c r="C1557" s="270">
        <v>2700</v>
      </c>
      <c r="D1557" s="270">
        <v>1046.5999999999999</v>
      </c>
      <c r="E1557" s="270">
        <v>14</v>
      </c>
      <c r="F1557" s="270">
        <v>2.9390000000000001</v>
      </c>
      <c r="G1557" s="270" t="s">
        <v>223</v>
      </c>
    </row>
    <row r="1558" spans="1:7">
      <c r="A1558" s="270" t="s">
        <v>3193</v>
      </c>
      <c r="B1558" s="270" t="s">
        <v>3194</v>
      </c>
      <c r="C1558" s="270">
        <v>2487</v>
      </c>
      <c r="D1558" s="270">
        <v>1016.653</v>
      </c>
      <c r="E1558" s="270">
        <v>13</v>
      </c>
      <c r="F1558" s="270">
        <v>0.05</v>
      </c>
      <c r="G1558" s="270" t="s">
        <v>217</v>
      </c>
    </row>
    <row r="1559" spans="1:7">
      <c r="A1559" s="270" t="s">
        <v>3195</v>
      </c>
      <c r="B1559" s="270" t="s">
        <v>3196</v>
      </c>
      <c r="C1559" s="270">
        <v>2484</v>
      </c>
      <c r="D1559" s="270">
        <v>1027.979</v>
      </c>
      <c r="E1559" s="270">
        <v>14</v>
      </c>
      <c r="F1559" s="270">
        <v>0.33</v>
      </c>
      <c r="G1559" s="270" t="s">
        <v>220</v>
      </c>
    </row>
    <row r="1560" spans="1:7">
      <c r="A1560" s="270" t="s">
        <v>3197</v>
      </c>
      <c r="B1560" s="270" t="s">
        <v>3198</v>
      </c>
      <c r="C1560" s="270">
        <v>2540</v>
      </c>
      <c r="D1560" s="270">
        <v>897.14227272727294</v>
      </c>
      <c r="E1560" s="270">
        <v>8</v>
      </c>
      <c r="F1560" s="270">
        <v>1.4</v>
      </c>
      <c r="G1560" s="270" t="s">
        <v>220</v>
      </c>
    </row>
    <row r="1561" spans="1:7">
      <c r="A1561" s="270" t="s">
        <v>3199</v>
      </c>
      <c r="B1561" s="270" t="s">
        <v>3200</v>
      </c>
      <c r="C1561" s="270">
        <v>2540</v>
      </c>
      <c r="D1561" s="270">
        <v>1021.235</v>
      </c>
      <c r="E1561" s="270">
        <v>13</v>
      </c>
      <c r="F1561" s="270">
        <v>0.95081632653061199</v>
      </c>
      <c r="G1561" s="270" t="s">
        <v>220</v>
      </c>
    </row>
    <row r="1562" spans="1:7">
      <c r="A1562" s="270" t="s">
        <v>3201</v>
      </c>
      <c r="B1562" s="270" t="s">
        <v>3202</v>
      </c>
      <c r="C1562" s="270">
        <v>2540</v>
      </c>
      <c r="D1562" s="270">
        <v>947.63900000000001</v>
      </c>
      <c r="E1562" s="270">
        <v>10</v>
      </c>
      <c r="F1562" s="270">
        <v>0.95081632653061199</v>
      </c>
      <c r="G1562" s="270" t="s">
        <v>220</v>
      </c>
    </row>
    <row r="1563" spans="1:7">
      <c r="A1563" s="270" t="s">
        <v>3203</v>
      </c>
      <c r="B1563" s="270" t="s">
        <v>3204</v>
      </c>
      <c r="C1563" s="270">
        <v>2540</v>
      </c>
      <c r="D1563" s="270">
        <v>897.14227272727294</v>
      </c>
      <c r="E1563" s="270">
        <v>8</v>
      </c>
      <c r="F1563" s="270">
        <v>0.97</v>
      </c>
      <c r="G1563" s="270" t="s">
        <v>220</v>
      </c>
    </row>
    <row r="1564" spans="1:7">
      <c r="A1564" s="270" t="s">
        <v>3205</v>
      </c>
      <c r="B1564" s="270" t="s">
        <v>3206</v>
      </c>
      <c r="C1564" s="270">
        <v>2660</v>
      </c>
      <c r="D1564" s="270">
        <v>940.20299999999997</v>
      </c>
      <c r="E1564" s="270">
        <v>10</v>
      </c>
      <c r="F1564" s="270">
        <v>1.66</v>
      </c>
      <c r="G1564" s="270" t="s">
        <v>220</v>
      </c>
    </row>
    <row r="1565" spans="1:7">
      <c r="A1565" s="270" t="s">
        <v>3207</v>
      </c>
      <c r="B1565" s="270" t="s">
        <v>3208</v>
      </c>
      <c r="C1565" s="270">
        <v>2390</v>
      </c>
      <c r="D1565" s="270">
        <v>1018.8219333333334</v>
      </c>
      <c r="E1565" s="270">
        <v>13</v>
      </c>
      <c r="F1565" s="270">
        <v>4.6500000000000004</v>
      </c>
      <c r="G1565" s="270" t="s">
        <v>223</v>
      </c>
    </row>
    <row r="1566" spans="1:7">
      <c r="A1566" s="270" t="s">
        <v>3209</v>
      </c>
      <c r="B1566" s="270" t="s">
        <v>3210</v>
      </c>
      <c r="C1566" s="270">
        <v>2790</v>
      </c>
      <c r="D1566" s="270">
        <v>942.83299999999997</v>
      </c>
      <c r="E1566" s="270">
        <v>10</v>
      </c>
      <c r="F1566" s="270">
        <v>1.44</v>
      </c>
      <c r="G1566" s="270" t="s">
        <v>220</v>
      </c>
    </row>
    <row r="1567" spans="1:7">
      <c r="A1567" s="270" t="s">
        <v>3211</v>
      </c>
      <c r="B1567" s="270" t="s">
        <v>3212</v>
      </c>
      <c r="C1567" s="270">
        <v>2850</v>
      </c>
      <c r="D1567" s="270">
        <v>1076</v>
      </c>
      <c r="E1567" s="270">
        <v>16</v>
      </c>
      <c r="F1567" s="270">
        <v>3.1293617021276594</v>
      </c>
      <c r="G1567" s="270" t="s">
        <v>223</v>
      </c>
    </row>
    <row r="1568" spans="1:7">
      <c r="A1568" s="270" t="s">
        <v>3213</v>
      </c>
      <c r="B1568" s="270" t="s">
        <v>3214</v>
      </c>
      <c r="C1568" s="270">
        <v>2372</v>
      </c>
      <c r="D1568" s="270">
        <v>928</v>
      </c>
      <c r="E1568" s="270">
        <v>10</v>
      </c>
      <c r="F1568" s="270">
        <v>3.8971428571428568</v>
      </c>
      <c r="G1568" s="270" t="s">
        <v>223</v>
      </c>
    </row>
    <row r="1569" spans="1:7">
      <c r="A1569" s="270" t="s">
        <v>3215</v>
      </c>
      <c r="B1569" s="270" t="s">
        <v>3216</v>
      </c>
      <c r="C1569" s="270">
        <v>2536</v>
      </c>
      <c r="D1569" s="270">
        <v>987.33917857142865</v>
      </c>
      <c r="E1569" s="270">
        <v>12</v>
      </c>
      <c r="F1569" s="270">
        <v>1.64</v>
      </c>
      <c r="G1569" s="270" t="s">
        <v>220</v>
      </c>
    </row>
    <row r="1570" spans="1:7">
      <c r="A1570" s="270" t="s">
        <v>3217</v>
      </c>
      <c r="B1570" s="270" t="s">
        <v>3218</v>
      </c>
      <c r="C1570" s="270">
        <v>2581</v>
      </c>
      <c r="D1570" s="270">
        <v>1037</v>
      </c>
      <c r="E1570" s="270">
        <v>14</v>
      </c>
      <c r="F1570" s="270">
        <v>1.7235714285714285</v>
      </c>
      <c r="G1570" s="270" t="s">
        <v>220</v>
      </c>
    </row>
    <row r="1571" spans="1:7">
      <c r="A1571" s="270" t="s">
        <v>3219</v>
      </c>
      <c r="B1571" s="270" t="s">
        <v>3220</v>
      </c>
      <c r="C1571" s="270">
        <v>2590</v>
      </c>
      <c r="D1571" s="270">
        <v>997.99599999999987</v>
      </c>
      <c r="E1571" s="270">
        <v>12</v>
      </c>
      <c r="F1571" s="270">
        <v>2.1800000000000002</v>
      </c>
      <c r="G1571" s="270" t="s">
        <v>220</v>
      </c>
    </row>
    <row r="1572" spans="1:7">
      <c r="A1572" s="270" t="s">
        <v>3221</v>
      </c>
      <c r="B1572" s="270" t="s">
        <v>3222</v>
      </c>
      <c r="C1572" s="270">
        <v>2645</v>
      </c>
      <c r="D1572" s="270">
        <v>1026.759</v>
      </c>
      <c r="E1572" s="270">
        <v>14</v>
      </c>
      <c r="F1572" s="270">
        <v>4.7</v>
      </c>
      <c r="G1572" s="270" t="s">
        <v>223</v>
      </c>
    </row>
    <row r="1573" spans="1:7">
      <c r="A1573" s="270" t="s">
        <v>3223</v>
      </c>
      <c r="B1573" s="270" t="s">
        <v>3224</v>
      </c>
      <c r="C1573" s="270">
        <v>2580</v>
      </c>
      <c r="D1573" s="270">
        <v>1032.1203829787237</v>
      </c>
      <c r="E1573" s="270">
        <v>14</v>
      </c>
      <c r="F1573" s="270">
        <v>2.2799999999999998</v>
      </c>
      <c r="G1573" s="270" t="s">
        <v>220</v>
      </c>
    </row>
    <row r="1574" spans="1:7">
      <c r="A1574" s="270" t="s">
        <v>3225</v>
      </c>
      <c r="B1574" s="270" t="s">
        <v>3226</v>
      </c>
      <c r="C1574" s="270">
        <v>2469</v>
      </c>
      <c r="D1574" s="270">
        <v>927</v>
      </c>
      <c r="E1574" s="270">
        <v>10</v>
      </c>
      <c r="F1574" s="270">
        <v>2.97</v>
      </c>
      <c r="G1574" s="270" t="s">
        <v>223</v>
      </c>
    </row>
    <row r="1575" spans="1:7">
      <c r="A1575" s="270" t="s">
        <v>3227</v>
      </c>
      <c r="B1575" s="270" t="s">
        <v>3228</v>
      </c>
      <c r="C1575" s="270">
        <v>2800</v>
      </c>
      <c r="D1575" s="270">
        <v>1057.6864999999998</v>
      </c>
      <c r="E1575" s="270">
        <v>15</v>
      </c>
      <c r="F1575" s="270">
        <v>1.36</v>
      </c>
      <c r="G1575" s="270" t="s">
        <v>220</v>
      </c>
    </row>
    <row r="1576" spans="1:7">
      <c r="A1576" s="270" t="s">
        <v>3229</v>
      </c>
      <c r="B1576" s="270" t="s">
        <v>3230</v>
      </c>
      <c r="C1576" s="270">
        <v>2478</v>
      </c>
      <c r="D1576" s="270">
        <v>1066.674</v>
      </c>
      <c r="E1576" s="270">
        <v>15</v>
      </c>
      <c r="F1576" s="270">
        <v>0.76</v>
      </c>
      <c r="G1576" s="270" t="s">
        <v>220</v>
      </c>
    </row>
    <row r="1577" spans="1:7">
      <c r="A1577" s="270" t="s">
        <v>3231</v>
      </c>
      <c r="B1577" s="270" t="s">
        <v>3232</v>
      </c>
      <c r="C1577" s="270">
        <v>2852</v>
      </c>
      <c r="D1577" s="270">
        <v>899</v>
      </c>
      <c r="E1577" s="270">
        <v>8</v>
      </c>
      <c r="F1577" s="270">
        <v>3.0484615384615386</v>
      </c>
      <c r="G1577" s="270" t="s">
        <v>223</v>
      </c>
    </row>
    <row r="1578" spans="1:7">
      <c r="A1578" s="270" t="s">
        <v>3233</v>
      </c>
      <c r="B1578" s="270" t="s">
        <v>3234</v>
      </c>
      <c r="C1578" s="270">
        <v>2756</v>
      </c>
      <c r="D1578" s="270">
        <v>1038.6400000000001</v>
      </c>
      <c r="E1578" s="270">
        <v>14</v>
      </c>
      <c r="F1578" s="270">
        <v>0.87230769230769223</v>
      </c>
      <c r="G1578" s="270" t="s">
        <v>220</v>
      </c>
    </row>
    <row r="1579" spans="1:7">
      <c r="A1579" s="270" t="s">
        <v>3235</v>
      </c>
      <c r="B1579" s="270" t="s">
        <v>3236</v>
      </c>
      <c r="C1579" s="270">
        <v>2871</v>
      </c>
      <c r="D1579" s="270">
        <v>1030.5060714285714</v>
      </c>
      <c r="E1579" s="270">
        <v>14</v>
      </c>
      <c r="F1579" s="270">
        <v>3.13</v>
      </c>
      <c r="G1579" s="270" t="s">
        <v>223</v>
      </c>
    </row>
    <row r="1580" spans="1:7">
      <c r="A1580" s="270" t="s">
        <v>3237</v>
      </c>
      <c r="B1580" s="270" t="s">
        <v>3238</v>
      </c>
      <c r="C1580" s="270">
        <v>2850</v>
      </c>
      <c r="D1580" s="270">
        <v>945</v>
      </c>
      <c r="E1580" s="270">
        <v>10</v>
      </c>
      <c r="F1580" s="270">
        <v>3.1293617021276594</v>
      </c>
      <c r="G1580" s="270" t="s">
        <v>223</v>
      </c>
    </row>
    <row r="1581" spans="1:7">
      <c r="A1581" s="270" t="s">
        <v>3239</v>
      </c>
      <c r="B1581" s="270" t="s">
        <v>3240</v>
      </c>
      <c r="C1581" s="270">
        <v>2832</v>
      </c>
      <c r="D1581" s="270">
        <v>819</v>
      </c>
      <c r="E1581" s="270">
        <v>5</v>
      </c>
      <c r="F1581" s="270">
        <v>10.23</v>
      </c>
      <c r="G1581" s="270" t="s">
        <v>226</v>
      </c>
    </row>
    <row r="1582" spans="1:7">
      <c r="A1582" s="270" t="s">
        <v>3241</v>
      </c>
      <c r="B1582" s="270" t="s">
        <v>3242</v>
      </c>
      <c r="C1582" s="270">
        <v>2867</v>
      </c>
      <c r="D1582" s="270">
        <v>994.89700000000005</v>
      </c>
      <c r="E1582" s="270">
        <v>12</v>
      </c>
      <c r="F1582" s="270">
        <v>3.16</v>
      </c>
      <c r="G1582" s="270" t="s">
        <v>223</v>
      </c>
    </row>
    <row r="1583" spans="1:7">
      <c r="A1583" s="270" t="s">
        <v>3243</v>
      </c>
      <c r="B1583" s="270" t="s">
        <v>3244</v>
      </c>
      <c r="C1583" s="270">
        <v>2424</v>
      </c>
      <c r="D1583" s="270">
        <v>939.61500000000001</v>
      </c>
      <c r="E1583" s="270">
        <v>10</v>
      </c>
      <c r="F1583" s="270">
        <v>2.7816666666666667</v>
      </c>
      <c r="G1583" s="270" t="s">
        <v>223</v>
      </c>
    </row>
    <row r="1584" spans="1:7">
      <c r="A1584" s="270" t="s">
        <v>3245</v>
      </c>
      <c r="B1584" s="270" t="s">
        <v>3246</v>
      </c>
      <c r="C1584" s="270">
        <v>2430</v>
      </c>
      <c r="D1584" s="270">
        <v>964.75</v>
      </c>
      <c r="E1584" s="270">
        <v>11</v>
      </c>
      <c r="F1584" s="270">
        <v>1.3</v>
      </c>
      <c r="G1584" s="270" t="s">
        <v>220</v>
      </c>
    </row>
    <row r="1585" spans="1:7">
      <c r="A1585" s="270" t="s">
        <v>3247</v>
      </c>
      <c r="B1585" s="270" t="s">
        <v>3248</v>
      </c>
      <c r="C1585" s="270">
        <v>2820</v>
      </c>
      <c r="D1585" s="270">
        <v>1013</v>
      </c>
      <c r="E1585" s="270">
        <v>13</v>
      </c>
      <c r="F1585" s="270">
        <v>3.48</v>
      </c>
      <c r="G1585" s="270" t="s">
        <v>223</v>
      </c>
    </row>
    <row r="1586" spans="1:7">
      <c r="A1586" s="270" t="s">
        <v>3249</v>
      </c>
      <c r="B1586" s="270" t="s">
        <v>3248</v>
      </c>
      <c r="C1586" s="270">
        <v>2866</v>
      </c>
      <c r="D1586" s="270">
        <v>1013</v>
      </c>
      <c r="E1586" s="270">
        <v>13</v>
      </c>
      <c r="F1586" s="270">
        <v>3.48</v>
      </c>
      <c r="G1586" s="270" t="s">
        <v>223</v>
      </c>
    </row>
    <row r="1587" spans="1:7">
      <c r="A1587" s="270" t="s">
        <v>3250</v>
      </c>
      <c r="B1587" s="270" t="s">
        <v>3251</v>
      </c>
      <c r="C1587" s="270">
        <v>2539</v>
      </c>
      <c r="D1587" s="270">
        <v>1013.479</v>
      </c>
      <c r="E1587" s="270">
        <v>13</v>
      </c>
      <c r="F1587" s="270">
        <v>1.6785714285714286</v>
      </c>
      <c r="G1587" s="270" t="s">
        <v>220</v>
      </c>
    </row>
    <row r="1588" spans="1:7">
      <c r="A1588" s="270" t="s">
        <v>3252</v>
      </c>
      <c r="B1588" s="270" t="s">
        <v>3253</v>
      </c>
      <c r="C1588" s="270">
        <v>2539</v>
      </c>
      <c r="D1588" s="270">
        <v>941.88011538461546</v>
      </c>
      <c r="E1588" s="270">
        <v>10</v>
      </c>
      <c r="F1588" s="270">
        <v>2.04</v>
      </c>
      <c r="G1588" s="270" t="s">
        <v>220</v>
      </c>
    </row>
    <row r="1589" spans="1:7">
      <c r="A1589" s="270" t="s">
        <v>3254</v>
      </c>
      <c r="B1589" s="270" t="s">
        <v>3255</v>
      </c>
      <c r="C1589" s="270">
        <v>2587</v>
      </c>
      <c r="D1589" s="270">
        <v>1017.76</v>
      </c>
      <c r="E1589" s="270">
        <v>13</v>
      </c>
      <c r="F1589" s="270">
        <v>2.0699999999999998</v>
      </c>
      <c r="G1589" s="270" t="s">
        <v>220</v>
      </c>
    </row>
    <row r="1590" spans="1:7">
      <c r="A1590" s="270" t="s">
        <v>3256</v>
      </c>
      <c r="B1590" s="270" t="s">
        <v>3257</v>
      </c>
      <c r="C1590" s="270">
        <v>2734</v>
      </c>
      <c r="D1590" s="270">
        <v>1036.2860000000001</v>
      </c>
      <c r="E1590" s="270">
        <v>14</v>
      </c>
      <c r="F1590" s="270">
        <v>5.63</v>
      </c>
      <c r="G1590" s="270" t="s">
        <v>223</v>
      </c>
    </row>
    <row r="1591" spans="1:7">
      <c r="A1591" s="270" t="s">
        <v>3258</v>
      </c>
      <c r="B1591" s="270" t="s">
        <v>3259</v>
      </c>
      <c r="C1591" s="270">
        <v>2574</v>
      </c>
      <c r="D1591" s="270">
        <v>1024.7762</v>
      </c>
      <c r="E1591" s="270">
        <v>13</v>
      </c>
      <c r="F1591" s="270">
        <v>1.46</v>
      </c>
      <c r="G1591" s="270" t="s">
        <v>220</v>
      </c>
    </row>
    <row r="1592" spans="1:7">
      <c r="A1592" s="270" t="s">
        <v>3260</v>
      </c>
      <c r="B1592" s="270" t="s">
        <v>3261</v>
      </c>
      <c r="C1592" s="270">
        <v>2827</v>
      </c>
      <c r="D1592" s="270">
        <v>1029</v>
      </c>
      <c r="E1592" s="270">
        <v>14</v>
      </c>
      <c r="F1592" s="270">
        <v>4.6900000000000004</v>
      </c>
      <c r="G1592" s="270" t="s">
        <v>223</v>
      </c>
    </row>
    <row r="1593" spans="1:7">
      <c r="A1593" s="270" t="s">
        <v>3262</v>
      </c>
      <c r="B1593" s="270" t="s">
        <v>3261</v>
      </c>
      <c r="C1593" s="270">
        <v>2831</v>
      </c>
      <c r="D1593" s="270">
        <v>1029</v>
      </c>
      <c r="E1593" s="270">
        <v>14</v>
      </c>
      <c r="F1593" s="270">
        <v>4.6900000000000004</v>
      </c>
      <c r="G1593" s="270" t="s">
        <v>223</v>
      </c>
    </row>
    <row r="1594" spans="1:7">
      <c r="A1594" s="270" t="s">
        <v>3263</v>
      </c>
      <c r="B1594" s="270" t="s">
        <v>3264</v>
      </c>
      <c r="C1594" s="270">
        <v>2096</v>
      </c>
      <c r="D1594" s="270">
        <v>1098.066</v>
      </c>
      <c r="E1594" s="270">
        <v>16</v>
      </c>
      <c r="F1594" s="270">
        <v>0</v>
      </c>
      <c r="G1594" s="270" t="s">
        <v>217</v>
      </c>
    </row>
    <row r="1595" spans="1:7">
      <c r="A1595" s="270" t="s">
        <v>3265</v>
      </c>
      <c r="B1595" s="270" t="s">
        <v>3266</v>
      </c>
      <c r="C1595" s="270">
        <v>2672</v>
      </c>
      <c r="D1595" s="270">
        <v>1068</v>
      </c>
      <c r="E1595" s="270">
        <v>15</v>
      </c>
      <c r="F1595" s="270">
        <v>6.3079999999999998</v>
      </c>
      <c r="G1595" s="270" t="s">
        <v>226</v>
      </c>
    </row>
    <row r="1596" spans="1:7">
      <c r="A1596" s="270" t="s">
        <v>3267</v>
      </c>
      <c r="B1596" s="270" t="s">
        <v>3268</v>
      </c>
      <c r="C1596" s="270">
        <v>2381</v>
      </c>
      <c r="D1596" s="270">
        <v>966.21299999999997</v>
      </c>
      <c r="E1596" s="270">
        <v>11</v>
      </c>
      <c r="F1596" s="270">
        <v>2.95</v>
      </c>
      <c r="G1596" s="270" t="s">
        <v>223</v>
      </c>
    </row>
    <row r="1597" spans="1:7">
      <c r="A1597" s="270" t="s">
        <v>3269</v>
      </c>
      <c r="B1597" s="270" t="s">
        <v>3270</v>
      </c>
      <c r="C1597" s="270">
        <v>2648</v>
      </c>
      <c r="D1597" s="270">
        <v>946.33299999999997</v>
      </c>
      <c r="E1597" s="270">
        <v>10</v>
      </c>
      <c r="F1597" s="270">
        <v>2.95</v>
      </c>
      <c r="G1597" s="270" t="s">
        <v>223</v>
      </c>
    </row>
    <row r="1598" spans="1:7">
      <c r="A1598" s="270" t="s">
        <v>3271</v>
      </c>
      <c r="B1598" s="270" t="s">
        <v>3272</v>
      </c>
      <c r="C1598" s="270">
        <v>2820</v>
      </c>
      <c r="D1598" s="270">
        <v>1048</v>
      </c>
      <c r="E1598" s="270">
        <v>14</v>
      </c>
      <c r="F1598" s="270">
        <v>3.57</v>
      </c>
      <c r="G1598" s="270" t="s">
        <v>223</v>
      </c>
    </row>
    <row r="1599" spans="1:7">
      <c r="A1599" s="270" t="s">
        <v>3273</v>
      </c>
      <c r="B1599" s="270" t="s">
        <v>3274</v>
      </c>
      <c r="C1599" s="270">
        <v>2342</v>
      </c>
      <c r="D1599" s="270">
        <v>1033.03</v>
      </c>
      <c r="E1599" s="270">
        <v>14</v>
      </c>
      <c r="F1599" s="270">
        <v>2.35</v>
      </c>
      <c r="G1599" s="270" t="s">
        <v>220</v>
      </c>
    </row>
    <row r="1600" spans="1:7">
      <c r="A1600" s="270" t="s">
        <v>3275</v>
      </c>
      <c r="B1600" s="270" t="s">
        <v>3276</v>
      </c>
      <c r="C1600" s="270">
        <v>2233</v>
      </c>
      <c r="D1600" s="270">
        <v>1093.4944</v>
      </c>
      <c r="E1600" s="270">
        <v>16</v>
      </c>
      <c r="F1600" s="270">
        <v>0.69</v>
      </c>
      <c r="G1600" s="270" t="s">
        <v>220</v>
      </c>
    </row>
    <row r="1601" spans="1:7">
      <c r="A1601" s="270" t="s">
        <v>3277</v>
      </c>
      <c r="B1601" s="270" t="s">
        <v>3278</v>
      </c>
      <c r="C1601" s="270">
        <v>2795</v>
      </c>
      <c r="D1601" s="270">
        <v>987.19399999999996</v>
      </c>
      <c r="E1601" s="270">
        <v>12</v>
      </c>
      <c r="F1601" s="270">
        <v>3.82</v>
      </c>
      <c r="G1601" s="270" t="s">
        <v>223</v>
      </c>
    </row>
    <row r="1602" spans="1:7">
      <c r="A1602" s="270" t="s">
        <v>3279</v>
      </c>
      <c r="B1602" s="270" t="s">
        <v>3280</v>
      </c>
      <c r="C1602" s="270">
        <v>2406</v>
      </c>
      <c r="D1602" s="270">
        <v>1015.2715000000001</v>
      </c>
      <c r="E1602" s="270">
        <v>13</v>
      </c>
      <c r="F1602" s="270">
        <v>8.7200000000000006</v>
      </c>
      <c r="G1602" s="270" t="s">
        <v>226</v>
      </c>
    </row>
    <row r="1603" spans="1:7">
      <c r="A1603" s="270" t="s">
        <v>3281</v>
      </c>
      <c r="B1603" s="270" t="s">
        <v>3282</v>
      </c>
      <c r="C1603" s="270">
        <v>2533</v>
      </c>
      <c r="D1603" s="270">
        <v>1064</v>
      </c>
      <c r="E1603" s="270">
        <v>15</v>
      </c>
      <c r="F1603" s="270">
        <v>0.27</v>
      </c>
      <c r="G1603" s="270" t="s">
        <v>220</v>
      </c>
    </row>
    <row r="1604" spans="1:7">
      <c r="A1604" s="270" t="s">
        <v>3283</v>
      </c>
      <c r="B1604" s="270" t="s">
        <v>3284</v>
      </c>
      <c r="C1604" s="270">
        <v>2567</v>
      </c>
      <c r="D1604" s="270">
        <v>1028.6020000000001</v>
      </c>
      <c r="E1604" s="270">
        <v>14</v>
      </c>
      <c r="F1604" s="270">
        <v>0</v>
      </c>
      <c r="G1604" s="270" t="s">
        <v>217</v>
      </c>
    </row>
    <row r="1605" spans="1:7">
      <c r="A1605" s="270" t="s">
        <v>3285</v>
      </c>
      <c r="B1605" s="270" t="s">
        <v>3286</v>
      </c>
      <c r="C1605" s="270">
        <v>2540</v>
      </c>
      <c r="D1605" s="270">
        <v>1007</v>
      </c>
      <c r="E1605" s="270">
        <v>13</v>
      </c>
      <c r="F1605" s="270">
        <v>1.58</v>
      </c>
      <c r="G1605" s="270" t="s">
        <v>220</v>
      </c>
    </row>
    <row r="1606" spans="1:7">
      <c r="A1606" s="270" t="s">
        <v>3287</v>
      </c>
      <c r="B1606" s="270" t="s">
        <v>3288</v>
      </c>
      <c r="C1606" s="270">
        <v>2580</v>
      </c>
      <c r="D1606" s="270">
        <v>1061.5450000000001</v>
      </c>
      <c r="E1606" s="270">
        <v>15</v>
      </c>
      <c r="F1606" s="270">
        <v>1.63</v>
      </c>
      <c r="G1606" s="270" t="s">
        <v>220</v>
      </c>
    </row>
    <row r="1607" spans="1:7">
      <c r="A1607" s="270" t="s">
        <v>3289</v>
      </c>
      <c r="B1607" s="270" t="s">
        <v>3288</v>
      </c>
      <c r="C1607" s="270">
        <v>2581</v>
      </c>
      <c r="D1607" s="270">
        <v>1061.5450000000001</v>
      </c>
      <c r="E1607" s="270">
        <v>15</v>
      </c>
      <c r="F1607" s="270">
        <v>1.63</v>
      </c>
      <c r="G1607" s="270" t="s">
        <v>220</v>
      </c>
    </row>
    <row r="1608" spans="1:7">
      <c r="A1608" s="270" t="s">
        <v>3290</v>
      </c>
      <c r="B1608" s="270" t="s">
        <v>3291</v>
      </c>
      <c r="C1608" s="270">
        <v>2650</v>
      </c>
      <c r="D1608" s="270">
        <v>982</v>
      </c>
      <c r="E1608" s="270">
        <v>12</v>
      </c>
      <c r="F1608" s="270">
        <v>2.39</v>
      </c>
      <c r="G1608" s="270" t="s">
        <v>220</v>
      </c>
    </row>
    <row r="1609" spans="1:7">
      <c r="A1609" s="270" t="s">
        <v>3292</v>
      </c>
      <c r="B1609" s="270" t="s">
        <v>3293</v>
      </c>
      <c r="C1609" s="270">
        <v>2580</v>
      </c>
      <c r="D1609" s="270">
        <v>1012.667</v>
      </c>
      <c r="E1609" s="270">
        <v>13</v>
      </c>
      <c r="F1609" s="270">
        <v>2.76</v>
      </c>
      <c r="G1609" s="270" t="s">
        <v>223</v>
      </c>
    </row>
    <row r="1610" spans="1:7">
      <c r="A1610" s="270" t="s">
        <v>3294</v>
      </c>
      <c r="B1610" s="270" t="s">
        <v>3295</v>
      </c>
      <c r="C1610" s="270">
        <v>2108</v>
      </c>
      <c r="D1610" s="270">
        <v>1069</v>
      </c>
      <c r="E1610" s="270">
        <v>15</v>
      </c>
      <c r="F1610" s="270">
        <v>0.32500000000000001</v>
      </c>
      <c r="G1610" s="270" t="s">
        <v>220</v>
      </c>
    </row>
    <row r="1611" spans="1:7">
      <c r="A1611" s="270" t="s">
        <v>3296</v>
      </c>
      <c r="B1611" s="270" t="s">
        <v>3297</v>
      </c>
      <c r="C1611" s="270">
        <v>2587</v>
      </c>
      <c r="D1611" s="270">
        <v>993.75075000000015</v>
      </c>
      <c r="E1611" s="270">
        <v>12</v>
      </c>
      <c r="F1611" s="270">
        <v>2.27</v>
      </c>
      <c r="G1611" s="270" t="s">
        <v>220</v>
      </c>
    </row>
    <row r="1612" spans="1:7">
      <c r="A1612" s="270" t="s">
        <v>3298</v>
      </c>
      <c r="B1612" s="270" t="s">
        <v>3299</v>
      </c>
      <c r="C1612" s="270">
        <v>2422</v>
      </c>
      <c r="D1612" s="270">
        <v>1008</v>
      </c>
      <c r="E1612" s="270">
        <v>13</v>
      </c>
      <c r="F1612" s="270">
        <v>2.7056666666666671</v>
      </c>
      <c r="G1612" s="270" t="s">
        <v>223</v>
      </c>
    </row>
    <row r="1613" spans="1:7">
      <c r="A1613" s="270" t="s">
        <v>3300</v>
      </c>
      <c r="B1613" s="270" t="s">
        <v>3301</v>
      </c>
      <c r="C1613" s="270">
        <v>2536</v>
      </c>
      <c r="D1613" s="270">
        <v>987.33917857142865</v>
      </c>
      <c r="E1613" s="270">
        <v>12</v>
      </c>
      <c r="F1613" s="270">
        <v>2.0299999999999998</v>
      </c>
      <c r="G1613" s="270" t="s">
        <v>220</v>
      </c>
    </row>
    <row r="1614" spans="1:7">
      <c r="A1614" s="270" t="s">
        <v>3302</v>
      </c>
      <c r="B1614" s="270" t="s">
        <v>3303</v>
      </c>
      <c r="C1614" s="270">
        <v>2536</v>
      </c>
      <c r="D1614" s="270">
        <v>1014</v>
      </c>
      <c r="E1614" s="270">
        <v>13</v>
      </c>
      <c r="F1614" s="270">
        <v>1.9704347826086959</v>
      </c>
      <c r="G1614" s="270" t="s">
        <v>220</v>
      </c>
    </row>
    <row r="1615" spans="1:7">
      <c r="A1615" s="270" t="s">
        <v>3304</v>
      </c>
      <c r="B1615" s="270" t="s">
        <v>3305</v>
      </c>
      <c r="C1615" s="270">
        <v>2388</v>
      </c>
      <c r="D1615" s="270">
        <v>791</v>
      </c>
      <c r="E1615" s="270">
        <v>4</v>
      </c>
      <c r="F1615" s="270">
        <v>5.87</v>
      </c>
      <c r="G1615" s="270" t="s">
        <v>223</v>
      </c>
    </row>
    <row r="1616" spans="1:7">
      <c r="A1616" s="270" t="s">
        <v>3306</v>
      </c>
      <c r="B1616" s="270" t="s">
        <v>3307</v>
      </c>
      <c r="C1616" s="270">
        <v>2546</v>
      </c>
      <c r="D1616" s="270">
        <v>995</v>
      </c>
      <c r="E1616" s="270">
        <v>12</v>
      </c>
      <c r="F1616" s="270">
        <v>3.4853333333333336</v>
      </c>
      <c r="G1616" s="270" t="s">
        <v>223</v>
      </c>
    </row>
    <row r="1617" spans="1:7">
      <c r="A1617" s="270" t="s">
        <v>3308</v>
      </c>
      <c r="B1617" s="270" t="s">
        <v>3309</v>
      </c>
      <c r="C1617" s="270">
        <v>2849</v>
      </c>
      <c r="D1617" s="270">
        <v>991.68399999999997</v>
      </c>
      <c r="E1617" s="270">
        <v>12</v>
      </c>
      <c r="F1617" s="270">
        <v>2.76</v>
      </c>
      <c r="G1617" s="270" t="s">
        <v>223</v>
      </c>
    </row>
    <row r="1618" spans="1:7">
      <c r="A1618" s="270" t="s">
        <v>3310</v>
      </c>
      <c r="B1618" s="270" t="s">
        <v>3311</v>
      </c>
      <c r="C1618" s="270">
        <v>2032</v>
      </c>
      <c r="D1618" s="270">
        <v>793.47799999999995</v>
      </c>
      <c r="E1618" s="270">
        <v>4</v>
      </c>
      <c r="F1618" s="270">
        <v>0</v>
      </c>
      <c r="G1618" s="270" t="s">
        <v>217</v>
      </c>
    </row>
    <row r="1619" spans="1:7">
      <c r="A1619" s="270" t="s">
        <v>3312</v>
      </c>
      <c r="B1619" s="270" t="s">
        <v>3313</v>
      </c>
      <c r="C1619" s="270">
        <v>2710</v>
      </c>
      <c r="D1619" s="270">
        <v>1025.9606249999999</v>
      </c>
      <c r="E1619" s="270">
        <v>13</v>
      </c>
      <c r="F1619" s="270">
        <v>2.96</v>
      </c>
      <c r="G1619" s="270" t="s">
        <v>223</v>
      </c>
    </row>
    <row r="1620" spans="1:7">
      <c r="A1620" s="270" t="s">
        <v>3314</v>
      </c>
      <c r="B1620" s="270" t="s">
        <v>3315</v>
      </c>
      <c r="C1620" s="270">
        <v>2325</v>
      </c>
      <c r="D1620" s="270">
        <v>991.34767857142867</v>
      </c>
      <c r="E1620" s="270">
        <v>12</v>
      </c>
      <c r="F1620" s="270">
        <v>1.8</v>
      </c>
      <c r="G1620" s="270" t="s">
        <v>220</v>
      </c>
    </row>
    <row r="1621" spans="1:7">
      <c r="A1621" s="270" t="s">
        <v>3316</v>
      </c>
      <c r="B1621" s="270" t="s">
        <v>3317</v>
      </c>
      <c r="C1621" s="270">
        <v>2474</v>
      </c>
      <c r="D1621" s="270">
        <v>954</v>
      </c>
      <c r="E1621" s="270">
        <v>11</v>
      </c>
      <c r="F1621" s="270">
        <v>3.21</v>
      </c>
      <c r="G1621" s="270" t="s">
        <v>223</v>
      </c>
    </row>
    <row r="1622" spans="1:7">
      <c r="A1622" s="270" t="s">
        <v>3318</v>
      </c>
      <c r="B1622" s="270" t="s">
        <v>3317</v>
      </c>
      <c r="C1622" s="270">
        <v>2476</v>
      </c>
      <c r="D1622" s="270">
        <v>954</v>
      </c>
      <c r="E1622" s="270">
        <v>11</v>
      </c>
      <c r="F1622" s="270">
        <v>3.21</v>
      </c>
      <c r="G1622" s="270" t="s">
        <v>223</v>
      </c>
    </row>
    <row r="1623" spans="1:7">
      <c r="A1623" s="270" t="s">
        <v>3319</v>
      </c>
      <c r="B1623" s="270" t="s">
        <v>3320</v>
      </c>
      <c r="C1623" s="270">
        <v>2630</v>
      </c>
      <c r="D1623" s="270">
        <v>1043.4000000000001</v>
      </c>
      <c r="E1623" s="270">
        <v>14</v>
      </c>
      <c r="F1623" s="270">
        <v>2.1578947368421058</v>
      </c>
      <c r="G1623" s="270" t="s">
        <v>220</v>
      </c>
    </row>
    <row r="1624" spans="1:7">
      <c r="A1624" s="270" t="s">
        <v>3321</v>
      </c>
      <c r="B1624" s="270" t="s">
        <v>3322</v>
      </c>
      <c r="C1624" s="270">
        <v>2450</v>
      </c>
      <c r="D1624" s="270">
        <v>973.96094117647056</v>
      </c>
      <c r="E1624" s="270">
        <v>11</v>
      </c>
      <c r="F1624" s="270">
        <v>2.48</v>
      </c>
      <c r="G1624" s="270" t="s">
        <v>223</v>
      </c>
    </row>
    <row r="1625" spans="1:7">
      <c r="A1625" s="270" t="s">
        <v>3323</v>
      </c>
      <c r="B1625" s="270" t="s">
        <v>3324</v>
      </c>
      <c r="C1625" s="270">
        <v>2550</v>
      </c>
      <c r="D1625" s="270">
        <v>994.28728301886815</v>
      </c>
      <c r="E1625" s="270">
        <v>12</v>
      </c>
      <c r="F1625" s="270">
        <v>3.4</v>
      </c>
      <c r="G1625" s="270" t="s">
        <v>223</v>
      </c>
    </row>
    <row r="1626" spans="1:7">
      <c r="A1626" s="270" t="s">
        <v>3325</v>
      </c>
      <c r="B1626" s="270" t="s">
        <v>3326</v>
      </c>
      <c r="C1626" s="270">
        <v>2440</v>
      </c>
      <c r="D1626" s="270">
        <v>912.92022448979606</v>
      </c>
      <c r="E1626" s="270">
        <v>9</v>
      </c>
      <c r="F1626" s="270">
        <v>5.08</v>
      </c>
      <c r="G1626" s="270" t="s">
        <v>223</v>
      </c>
    </row>
    <row r="1627" spans="1:7">
      <c r="A1627" s="270" t="s">
        <v>3327</v>
      </c>
      <c r="B1627" s="270" t="s">
        <v>3328</v>
      </c>
      <c r="C1627" s="270">
        <v>2257</v>
      </c>
      <c r="D1627" s="270">
        <v>1055.5239999999999</v>
      </c>
      <c r="E1627" s="270">
        <v>15</v>
      </c>
      <c r="F1627" s="270">
        <v>1.7142857142857144E-2</v>
      </c>
      <c r="G1627" s="270" t="s">
        <v>217</v>
      </c>
    </row>
    <row r="1628" spans="1:7">
      <c r="A1628" s="270" t="s">
        <v>3329</v>
      </c>
      <c r="B1628" s="270" t="s">
        <v>3330</v>
      </c>
      <c r="C1628" s="270">
        <v>2628</v>
      </c>
      <c r="D1628" s="270">
        <v>1030</v>
      </c>
      <c r="E1628" s="270">
        <v>14</v>
      </c>
      <c r="F1628" s="270">
        <v>2.95</v>
      </c>
      <c r="G1628" s="270" t="s">
        <v>223</v>
      </c>
    </row>
    <row r="1629" spans="1:7">
      <c r="A1629" s="270" t="s">
        <v>3331</v>
      </c>
      <c r="B1629" s="270" t="s">
        <v>3332</v>
      </c>
      <c r="C1629" s="270">
        <v>2330</v>
      </c>
      <c r="D1629" s="270">
        <v>1023.8725151515149</v>
      </c>
      <c r="E1629" s="270">
        <v>13</v>
      </c>
      <c r="F1629" s="270">
        <v>2.21</v>
      </c>
      <c r="G1629" s="270" t="s">
        <v>220</v>
      </c>
    </row>
    <row r="1630" spans="1:7">
      <c r="A1630" s="270" t="s">
        <v>3333</v>
      </c>
      <c r="B1630" s="270" t="s">
        <v>3334</v>
      </c>
      <c r="C1630" s="270">
        <v>2475</v>
      </c>
      <c r="D1630" s="270">
        <v>960.56666666666661</v>
      </c>
      <c r="E1630" s="270">
        <v>11</v>
      </c>
      <c r="F1630" s="270">
        <v>3.79</v>
      </c>
      <c r="G1630" s="270" t="s">
        <v>223</v>
      </c>
    </row>
    <row r="1631" spans="1:7">
      <c r="A1631" s="270" t="s">
        <v>3335</v>
      </c>
      <c r="B1631" s="270" t="s">
        <v>3336</v>
      </c>
      <c r="C1631" s="270">
        <v>2546</v>
      </c>
      <c r="D1631" s="270">
        <v>961.221</v>
      </c>
      <c r="E1631" s="270">
        <v>11</v>
      </c>
      <c r="F1631" s="270">
        <v>3.05</v>
      </c>
      <c r="G1631" s="270" t="s">
        <v>223</v>
      </c>
    </row>
    <row r="1632" spans="1:7">
      <c r="A1632" s="270" t="s">
        <v>3337</v>
      </c>
      <c r="B1632" s="270" t="s">
        <v>3338</v>
      </c>
      <c r="C1632" s="270">
        <v>2460</v>
      </c>
      <c r="D1632" s="270">
        <v>921</v>
      </c>
      <c r="E1632" s="270">
        <v>9</v>
      </c>
      <c r="F1632" s="270">
        <v>4.54</v>
      </c>
      <c r="G1632" s="270" t="s">
        <v>223</v>
      </c>
    </row>
    <row r="1633" spans="1:7">
      <c r="A1633" s="270" t="s">
        <v>3339</v>
      </c>
      <c r="B1633" s="270" t="s">
        <v>3340</v>
      </c>
      <c r="C1633" s="270">
        <v>2328</v>
      </c>
      <c r="D1633" s="270">
        <v>1051.7139999999999</v>
      </c>
      <c r="E1633" s="270">
        <v>15</v>
      </c>
      <c r="F1633" s="270">
        <v>1.96</v>
      </c>
      <c r="G1633" s="270" t="s">
        <v>220</v>
      </c>
    </row>
    <row r="1634" spans="1:7">
      <c r="A1634" s="270" t="s">
        <v>3341</v>
      </c>
      <c r="B1634" s="270" t="s">
        <v>3342</v>
      </c>
      <c r="C1634" s="270">
        <v>2581</v>
      </c>
      <c r="D1634" s="270">
        <v>995.2</v>
      </c>
      <c r="E1634" s="270">
        <v>12</v>
      </c>
      <c r="F1634" s="270">
        <v>1.91</v>
      </c>
      <c r="G1634" s="270" t="s">
        <v>220</v>
      </c>
    </row>
    <row r="1635" spans="1:7">
      <c r="A1635" s="270" t="s">
        <v>3343</v>
      </c>
      <c r="B1635" s="270" t="s">
        <v>3344</v>
      </c>
      <c r="C1635" s="270">
        <v>2335</v>
      </c>
      <c r="D1635" s="270">
        <v>1052</v>
      </c>
      <c r="E1635" s="270">
        <v>15</v>
      </c>
      <c r="F1635" s="270">
        <v>0.56999999999999995</v>
      </c>
      <c r="G1635" s="270" t="s">
        <v>220</v>
      </c>
    </row>
    <row r="1636" spans="1:7">
      <c r="A1636" s="270" t="s">
        <v>3345</v>
      </c>
      <c r="B1636" s="270" t="s">
        <v>3344</v>
      </c>
      <c r="C1636" s="270">
        <v>2477</v>
      </c>
      <c r="D1636" s="270">
        <v>1082</v>
      </c>
      <c r="E1636" s="270">
        <v>16</v>
      </c>
      <c r="F1636" s="270">
        <v>0.93571428571428572</v>
      </c>
      <c r="G1636" s="270" t="s">
        <v>220</v>
      </c>
    </row>
    <row r="1637" spans="1:7">
      <c r="A1637" s="270" t="s">
        <v>3346</v>
      </c>
      <c r="B1637" s="270" t="s">
        <v>3347</v>
      </c>
      <c r="C1637" s="270">
        <v>2587</v>
      </c>
      <c r="D1637" s="270">
        <v>993.75075000000015</v>
      </c>
      <c r="E1637" s="270">
        <v>12</v>
      </c>
      <c r="F1637" s="270">
        <v>2.0299999999999998</v>
      </c>
      <c r="G1637" s="270" t="s">
        <v>220</v>
      </c>
    </row>
    <row r="1638" spans="1:7">
      <c r="A1638" s="270" t="s">
        <v>3348</v>
      </c>
      <c r="B1638" s="270" t="s">
        <v>3349</v>
      </c>
      <c r="C1638" s="270">
        <v>2823</v>
      </c>
      <c r="D1638" s="270">
        <v>1035.5160000000001</v>
      </c>
      <c r="E1638" s="270">
        <v>14</v>
      </c>
      <c r="F1638" s="270">
        <v>6.15</v>
      </c>
      <c r="G1638" s="270" t="s">
        <v>226</v>
      </c>
    </row>
    <row r="1639" spans="1:7">
      <c r="A1639" s="270" t="s">
        <v>3350</v>
      </c>
      <c r="B1639" s="270" t="s">
        <v>3351</v>
      </c>
      <c r="C1639" s="270">
        <v>2357</v>
      </c>
      <c r="D1639" s="270">
        <v>939.70799999999997</v>
      </c>
      <c r="E1639" s="270">
        <v>10</v>
      </c>
      <c r="F1639" s="270">
        <v>5.0200000000000005</v>
      </c>
      <c r="G1639" s="270" t="s">
        <v>223</v>
      </c>
    </row>
    <row r="1640" spans="1:7">
      <c r="A1640" s="270" t="s">
        <v>3352</v>
      </c>
      <c r="B1640" s="270" t="s">
        <v>3353</v>
      </c>
      <c r="C1640" s="270">
        <v>2083</v>
      </c>
      <c r="D1640" s="270">
        <v>1030</v>
      </c>
      <c r="E1640" s="270">
        <v>14</v>
      </c>
      <c r="F1640" s="270">
        <v>1.4</v>
      </c>
      <c r="G1640" s="270" t="s">
        <v>220</v>
      </c>
    </row>
    <row r="1641" spans="1:7">
      <c r="A1641" s="270" t="s">
        <v>3354</v>
      </c>
      <c r="B1641" s="270" t="s">
        <v>3355</v>
      </c>
      <c r="C1641" s="270">
        <v>2350</v>
      </c>
      <c r="D1641" s="270">
        <v>1087.76</v>
      </c>
      <c r="E1641" s="270">
        <v>16</v>
      </c>
      <c r="F1641" s="270">
        <v>2.4300000000000002</v>
      </c>
      <c r="G1641" s="270" t="s">
        <v>223</v>
      </c>
    </row>
    <row r="1642" spans="1:7">
      <c r="A1642" s="270" t="s">
        <v>3356</v>
      </c>
      <c r="B1642" s="270" t="s">
        <v>3357</v>
      </c>
      <c r="C1642" s="270">
        <v>2630</v>
      </c>
      <c r="D1642" s="270">
        <v>1007</v>
      </c>
      <c r="E1642" s="270">
        <v>13</v>
      </c>
      <c r="F1642" s="270">
        <v>2.1578947368421058</v>
      </c>
      <c r="G1642" s="270" t="s">
        <v>220</v>
      </c>
    </row>
    <row r="1643" spans="1:7">
      <c r="A1643" s="270" t="s">
        <v>3358</v>
      </c>
      <c r="B1643" s="270" t="s">
        <v>3359</v>
      </c>
      <c r="C1643" s="270">
        <v>2354</v>
      </c>
      <c r="D1643" s="270">
        <v>994.50622222222228</v>
      </c>
      <c r="E1643" s="270">
        <v>12</v>
      </c>
      <c r="F1643" s="270">
        <v>2.98</v>
      </c>
      <c r="G1643" s="270" t="s">
        <v>223</v>
      </c>
    </row>
    <row r="1644" spans="1:7">
      <c r="A1644" s="270" t="s">
        <v>3360</v>
      </c>
      <c r="B1644" s="270" t="s">
        <v>3361</v>
      </c>
      <c r="C1644" s="270">
        <v>2680</v>
      </c>
      <c r="D1644" s="270">
        <v>1005.0464285714285</v>
      </c>
      <c r="E1644" s="270">
        <v>13</v>
      </c>
      <c r="F1644" s="270">
        <v>4.32</v>
      </c>
      <c r="G1644" s="270" t="s">
        <v>223</v>
      </c>
    </row>
    <row r="1645" spans="1:7">
      <c r="A1645" s="270" t="s">
        <v>3362</v>
      </c>
      <c r="B1645" s="270" t="s">
        <v>3363</v>
      </c>
      <c r="C1645" s="270">
        <v>2530</v>
      </c>
      <c r="D1645" s="270">
        <v>967.96699999999998</v>
      </c>
      <c r="E1645" s="270">
        <v>11</v>
      </c>
      <c r="F1645" s="270">
        <v>0.13</v>
      </c>
      <c r="G1645" s="270" t="s">
        <v>217</v>
      </c>
    </row>
    <row r="1646" spans="1:7">
      <c r="A1646" s="270" t="s">
        <v>3364</v>
      </c>
      <c r="B1646" s="270" t="s">
        <v>3365</v>
      </c>
      <c r="C1646" s="270">
        <v>2428</v>
      </c>
      <c r="D1646" s="270">
        <v>999.13900000000001</v>
      </c>
      <c r="E1646" s="270">
        <v>12</v>
      </c>
      <c r="F1646" s="270">
        <v>1.04</v>
      </c>
      <c r="G1646" s="270" t="s">
        <v>220</v>
      </c>
    </row>
    <row r="1647" spans="1:7">
      <c r="A1647" s="270" t="s">
        <v>3366</v>
      </c>
      <c r="B1647" s="270" t="s">
        <v>3367</v>
      </c>
      <c r="C1647" s="270">
        <v>2722</v>
      </c>
      <c r="D1647" s="270">
        <v>994.947</v>
      </c>
      <c r="E1647" s="270">
        <v>12</v>
      </c>
      <c r="F1647" s="270">
        <v>2.4500000000000002</v>
      </c>
      <c r="G1647" s="270" t="s">
        <v>223</v>
      </c>
    </row>
    <row r="1648" spans="1:7">
      <c r="A1648" s="270" t="s">
        <v>3368</v>
      </c>
      <c r="B1648" s="270" t="s">
        <v>3367</v>
      </c>
      <c r="C1648" s="270">
        <v>2727</v>
      </c>
      <c r="D1648" s="270">
        <v>994.947</v>
      </c>
      <c r="E1648" s="270">
        <v>12</v>
      </c>
      <c r="F1648" s="270">
        <v>2.4500000000000002</v>
      </c>
      <c r="G1648" s="270" t="s">
        <v>223</v>
      </c>
    </row>
    <row r="1649" spans="1:7">
      <c r="A1649" s="270" t="s">
        <v>3369</v>
      </c>
      <c r="B1649" s="270" t="s">
        <v>3370</v>
      </c>
      <c r="C1649" s="270">
        <v>2793</v>
      </c>
      <c r="D1649" s="270">
        <v>997.47199999999998</v>
      </c>
      <c r="E1649" s="270">
        <v>12</v>
      </c>
      <c r="F1649" s="270">
        <v>2.46</v>
      </c>
      <c r="G1649" s="270" t="s">
        <v>223</v>
      </c>
    </row>
    <row r="1650" spans="1:7">
      <c r="A1650" s="270" t="s">
        <v>3371</v>
      </c>
      <c r="B1650" s="270" t="s">
        <v>3372</v>
      </c>
      <c r="C1650" s="270">
        <v>2717</v>
      </c>
      <c r="D1650" s="270">
        <v>885.53800000000001</v>
      </c>
      <c r="E1650" s="270">
        <v>8</v>
      </c>
      <c r="F1650" s="270">
        <v>3.1</v>
      </c>
      <c r="G1650" s="270" t="s">
        <v>223</v>
      </c>
    </row>
    <row r="1651" spans="1:7">
      <c r="A1651" s="270" t="s">
        <v>3373</v>
      </c>
      <c r="B1651" s="270" t="s">
        <v>3374</v>
      </c>
      <c r="C1651" s="270">
        <v>2786</v>
      </c>
      <c r="D1651" s="270">
        <v>981.81799999999998</v>
      </c>
      <c r="E1651" s="270">
        <v>12</v>
      </c>
      <c r="F1651" s="270">
        <v>1</v>
      </c>
      <c r="G1651" s="270" t="s">
        <v>220</v>
      </c>
    </row>
    <row r="1652" spans="1:7">
      <c r="A1652" s="270" t="s">
        <v>3375</v>
      </c>
      <c r="B1652" s="270" t="s">
        <v>3376</v>
      </c>
      <c r="C1652" s="270">
        <v>2795</v>
      </c>
      <c r="D1652" s="270">
        <v>966.4</v>
      </c>
      <c r="E1652" s="270">
        <v>11</v>
      </c>
      <c r="F1652" s="270">
        <v>1.7092537313432823</v>
      </c>
      <c r="G1652" s="270" t="s">
        <v>220</v>
      </c>
    </row>
    <row r="1653" spans="1:7">
      <c r="A1653" s="270" t="s">
        <v>3377</v>
      </c>
      <c r="B1653" s="270" t="s">
        <v>3378</v>
      </c>
      <c r="C1653" s="270">
        <v>2508</v>
      </c>
      <c r="D1653" s="270">
        <v>997.57899999999995</v>
      </c>
      <c r="E1653" s="270">
        <v>12</v>
      </c>
      <c r="F1653" s="270">
        <v>0.37</v>
      </c>
      <c r="G1653" s="270" t="s">
        <v>220</v>
      </c>
    </row>
    <row r="1654" spans="1:7">
      <c r="A1654" s="270" t="s">
        <v>3379</v>
      </c>
      <c r="B1654" s="270" t="s">
        <v>3380</v>
      </c>
      <c r="C1654" s="270">
        <v>2454</v>
      </c>
      <c r="D1654" s="270">
        <v>834.16700000000003</v>
      </c>
      <c r="E1654" s="270">
        <v>6</v>
      </c>
      <c r="F1654" s="270">
        <v>3.88</v>
      </c>
      <c r="G1654" s="270" t="s">
        <v>223</v>
      </c>
    </row>
    <row r="1655" spans="1:7">
      <c r="A1655" s="270" t="s">
        <v>3381</v>
      </c>
      <c r="B1655" s="270" t="s">
        <v>3382</v>
      </c>
      <c r="C1655" s="270">
        <v>2027</v>
      </c>
      <c r="D1655" s="270">
        <v>1100.6980000000001</v>
      </c>
      <c r="E1655" s="270">
        <v>16</v>
      </c>
      <c r="F1655" s="270">
        <v>0</v>
      </c>
      <c r="G1655" s="270" t="s">
        <v>217</v>
      </c>
    </row>
    <row r="1656" spans="1:7">
      <c r="A1656" s="270" t="s">
        <v>3383</v>
      </c>
      <c r="B1656" s="270" t="s">
        <v>3384</v>
      </c>
      <c r="C1656" s="270">
        <v>2010</v>
      </c>
      <c r="D1656" s="270">
        <v>1073.1410000000001</v>
      </c>
      <c r="E1656" s="270">
        <v>15</v>
      </c>
      <c r="F1656" s="270">
        <v>0</v>
      </c>
      <c r="G1656" s="270" t="s">
        <v>217</v>
      </c>
    </row>
    <row r="1657" spans="1:7">
      <c r="A1657" s="270" t="s">
        <v>3385</v>
      </c>
      <c r="B1657" s="270" t="s">
        <v>3386</v>
      </c>
      <c r="C1657" s="270">
        <v>2706</v>
      </c>
      <c r="D1657" s="270">
        <v>954.23099999999999</v>
      </c>
      <c r="E1657" s="270">
        <v>11</v>
      </c>
      <c r="F1657" s="270">
        <v>3.48</v>
      </c>
      <c r="G1657" s="270" t="s">
        <v>223</v>
      </c>
    </row>
    <row r="1658" spans="1:7">
      <c r="A1658" s="270" t="s">
        <v>3387</v>
      </c>
      <c r="B1658" s="270" t="s">
        <v>3388</v>
      </c>
      <c r="C1658" s="270">
        <v>2008</v>
      </c>
      <c r="D1658" s="270">
        <v>1004.592</v>
      </c>
      <c r="E1658" s="270">
        <v>13</v>
      </c>
      <c r="F1658" s="270" t="s">
        <v>356</v>
      </c>
      <c r="G1658" s="270" t="s">
        <v>217</v>
      </c>
    </row>
    <row r="1659" spans="1:7">
      <c r="A1659" s="270" t="s">
        <v>3389</v>
      </c>
      <c r="B1659" s="270" t="s">
        <v>3388</v>
      </c>
      <c r="C1659" s="270">
        <v>2330</v>
      </c>
      <c r="D1659" s="270">
        <v>988</v>
      </c>
      <c r="E1659" s="270">
        <v>12</v>
      </c>
      <c r="F1659" s="270">
        <v>1.9385964912280704</v>
      </c>
      <c r="G1659" s="270" t="s">
        <v>220</v>
      </c>
    </row>
    <row r="1660" spans="1:7">
      <c r="A1660" s="270" t="s">
        <v>3390</v>
      </c>
      <c r="B1660" s="270" t="s">
        <v>3391</v>
      </c>
      <c r="C1660" s="270">
        <v>2729</v>
      </c>
      <c r="D1660" s="270">
        <v>1028.75</v>
      </c>
      <c r="E1660" s="270">
        <v>14</v>
      </c>
      <c r="F1660" s="270">
        <v>2.8</v>
      </c>
      <c r="G1660" s="270" t="s">
        <v>223</v>
      </c>
    </row>
    <row r="1661" spans="1:7">
      <c r="A1661" s="270" t="s">
        <v>3392</v>
      </c>
      <c r="B1661" s="270" t="s">
        <v>3393</v>
      </c>
      <c r="C1661" s="270">
        <v>2879</v>
      </c>
      <c r="D1661" s="270">
        <v>992.98366666666664</v>
      </c>
      <c r="E1661" s="270">
        <v>12</v>
      </c>
      <c r="F1661" s="270">
        <v>11.47</v>
      </c>
      <c r="G1661" s="270" t="s">
        <v>229</v>
      </c>
    </row>
    <row r="1662" spans="1:7">
      <c r="A1662" s="270" t="s">
        <v>3394</v>
      </c>
      <c r="B1662" s="270" t="s">
        <v>3395</v>
      </c>
      <c r="C1662" s="270">
        <v>2806</v>
      </c>
      <c r="D1662" s="270">
        <v>1042.7840000000001</v>
      </c>
      <c r="E1662" s="270">
        <v>14</v>
      </c>
      <c r="F1662" s="270">
        <v>2.89</v>
      </c>
      <c r="G1662" s="270" t="s">
        <v>223</v>
      </c>
    </row>
    <row r="1663" spans="1:7">
      <c r="A1663" s="270" t="s">
        <v>3396</v>
      </c>
      <c r="B1663" s="270" t="s">
        <v>3395</v>
      </c>
      <c r="C1663" s="270">
        <v>2870</v>
      </c>
      <c r="D1663" s="270">
        <v>1042.7840000000001</v>
      </c>
      <c r="E1663" s="270">
        <v>14</v>
      </c>
      <c r="F1663" s="270">
        <v>2.89</v>
      </c>
      <c r="G1663" s="270" t="s">
        <v>223</v>
      </c>
    </row>
    <row r="1664" spans="1:7">
      <c r="A1664" s="270" t="s">
        <v>3397</v>
      </c>
      <c r="B1664" s="270" t="s">
        <v>3398</v>
      </c>
      <c r="C1664" s="270">
        <v>2336</v>
      </c>
      <c r="D1664" s="270">
        <v>1031</v>
      </c>
      <c r="E1664" s="270">
        <v>14</v>
      </c>
      <c r="F1664" s="270">
        <v>1.83</v>
      </c>
      <c r="G1664" s="270" t="s">
        <v>220</v>
      </c>
    </row>
    <row r="1665" spans="1:7">
      <c r="A1665" s="270" t="s">
        <v>3399</v>
      </c>
      <c r="B1665" s="270" t="s">
        <v>3400</v>
      </c>
      <c r="C1665" s="270">
        <v>2340</v>
      </c>
      <c r="D1665" s="270">
        <v>1080.8510000000001</v>
      </c>
      <c r="E1665" s="270">
        <v>16</v>
      </c>
      <c r="F1665" s="270">
        <v>2.4462068965517245</v>
      </c>
      <c r="G1665" s="270" t="s">
        <v>223</v>
      </c>
    </row>
    <row r="1666" spans="1:7">
      <c r="A1666" s="270" t="s">
        <v>3401</v>
      </c>
      <c r="B1666" s="270" t="s">
        <v>3402</v>
      </c>
      <c r="C1666" s="270">
        <v>2085</v>
      </c>
      <c r="D1666" s="270">
        <v>1120.8599999999999</v>
      </c>
      <c r="E1666" s="270">
        <v>17</v>
      </c>
      <c r="F1666" s="270">
        <v>0</v>
      </c>
      <c r="G1666" s="270" t="s">
        <v>217</v>
      </c>
    </row>
    <row r="1667" spans="1:7">
      <c r="A1667" s="270" t="s">
        <v>3403</v>
      </c>
      <c r="B1667" s="270" t="s">
        <v>3404</v>
      </c>
      <c r="C1667" s="270">
        <v>2336</v>
      </c>
      <c r="D1667" s="270">
        <v>1038.4000000000001</v>
      </c>
      <c r="E1667" s="270">
        <v>14</v>
      </c>
      <c r="F1667" s="270">
        <v>2.64</v>
      </c>
      <c r="G1667" s="270" t="s">
        <v>223</v>
      </c>
    </row>
    <row r="1668" spans="1:7">
      <c r="A1668" s="270" t="s">
        <v>3405</v>
      </c>
      <c r="B1668" s="270" t="s">
        <v>3406</v>
      </c>
      <c r="C1668" s="270">
        <v>2251</v>
      </c>
      <c r="D1668" s="270">
        <v>1017.95</v>
      </c>
      <c r="E1668" s="270">
        <v>13</v>
      </c>
      <c r="F1668" s="270">
        <v>0</v>
      </c>
      <c r="G1668" s="270" t="s">
        <v>217</v>
      </c>
    </row>
    <row r="1669" spans="1:7">
      <c r="A1669" s="270" t="s">
        <v>3407</v>
      </c>
      <c r="B1669" s="270" t="s">
        <v>3408</v>
      </c>
      <c r="C1669" s="270">
        <v>2821</v>
      </c>
      <c r="D1669" s="270">
        <v>988.23900000000003</v>
      </c>
      <c r="E1669" s="270">
        <v>12</v>
      </c>
      <c r="F1669" s="270">
        <v>5.08</v>
      </c>
      <c r="G1669" s="270" t="s">
        <v>223</v>
      </c>
    </row>
    <row r="1670" spans="1:7">
      <c r="A1670" s="270" t="s">
        <v>3409</v>
      </c>
      <c r="B1670" s="270" t="s">
        <v>3410</v>
      </c>
      <c r="C1670" s="270">
        <v>2000</v>
      </c>
      <c r="D1670" s="270">
        <v>1138</v>
      </c>
      <c r="E1670" s="270">
        <v>17</v>
      </c>
      <c r="F1670" s="270">
        <v>0</v>
      </c>
      <c r="G1670" s="270" t="s">
        <v>217</v>
      </c>
    </row>
    <row r="1671" spans="1:7">
      <c r="A1671" s="270" t="s">
        <v>3411</v>
      </c>
      <c r="B1671" s="270" t="s">
        <v>3412</v>
      </c>
      <c r="C1671" s="270">
        <v>2330</v>
      </c>
      <c r="D1671" s="270">
        <v>1023.8725151515149</v>
      </c>
      <c r="E1671" s="270">
        <v>13</v>
      </c>
      <c r="F1671" s="270">
        <v>1.97</v>
      </c>
      <c r="G1671" s="270" t="s">
        <v>220</v>
      </c>
    </row>
    <row r="1672" spans="1:7">
      <c r="A1672" s="270" t="s">
        <v>3413</v>
      </c>
      <c r="B1672" s="270" t="s">
        <v>3414</v>
      </c>
      <c r="C1672" s="270">
        <v>2646</v>
      </c>
      <c r="D1672" s="270">
        <v>1005.593</v>
      </c>
      <c r="E1672" s="270">
        <v>13</v>
      </c>
      <c r="F1672" s="270">
        <v>3.04</v>
      </c>
      <c r="G1672" s="270" t="s">
        <v>223</v>
      </c>
    </row>
    <row r="1673" spans="1:7">
      <c r="A1673" s="270" t="s">
        <v>3415</v>
      </c>
      <c r="B1673" s="270" t="s">
        <v>3416</v>
      </c>
      <c r="C1673" s="270">
        <v>2761</v>
      </c>
      <c r="D1673" s="270">
        <v>990.50699999999995</v>
      </c>
      <c r="E1673" s="270">
        <v>12</v>
      </c>
      <c r="F1673" s="270">
        <v>0</v>
      </c>
      <c r="G1673" s="270" t="s">
        <v>217</v>
      </c>
    </row>
    <row r="1674" spans="1:7">
      <c r="A1674" s="270" t="s">
        <v>3417</v>
      </c>
      <c r="B1674" s="270" t="s">
        <v>3418</v>
      </c>
      <c r="C1674" s="270">
        <v>2622</v>
      </c>
      <c r="D1674" s="270">
        <v>757.2596603773585</v>
      </c>
      <c r="E1674" s="270">
        <v>3</v>
      </c>
      <c r="F1674" s="270">
        <v>1.62</v>
      </c>
      <c r="G1674" s="270" t="s">
        <v>220</v>
      </c>
    </row>
    <row r="1675" spans="1:7">
      <c r="A1675" s="270" t="s">
        <v>3419</v>
      </c>
      <c r="B1675" s="270" t="s">
        <v>3420</v>
      </c>
      <c r="C1675" s="270">
        <v>2443</v>
      </c>
      <c r="D1675" s="270">
        <v>892</v>
      </c>
      <c r="E1675" s="270">
        <v>8</v>
      </c>
      <c r="F1675" s="270">
        <v>1.8337500000000002</v>
      </c>
      <c r="G1675" s="270" t="s">
        <v>220</v>
      </c>
    </row>
    <row r="1676" spans="1:7">
      <c r="A1676" s="270" t="s">
        <v>3421</v>
      </c>
      <c r="B1676" s="270" t="s">
        <v>3422</v>
      </c>
      <c r="C1676" s="270">
        <v>2446</v>
      </c>
      <c r="D1676" s="270">
        <v>915.32</v>
      </c>
      <c r="E1676" s="270">
        <v>9</v>
      </c>
      <c r="F1676" s="270">
        <v>2.4764705882352942</v>
      </c>
      <c r="G1676" s="270" t="s">
        <v>223</v>
      </c>
    </row>
    <row r="1677" spans="1:7">
      <c r="A1677" s="270" t="s">
        <v>3423</v>
      </c>
      <c r="B1677" s="270" t="s">
        <v>3424</v>
      </c>
      <c r="C1677" s="270">
        <v>2099</v>
      </c>
      <c r="D1677" s="270">
        <v>1034.769</v>
      </c>
      <c r="E1677" s="270">
        <v>14</v>
      </c>
      <c r="F1677" s="270">
        <v>1.3574999999999999</v>
      </c>
      <c r="G1677" s="270" t="s">
        <v>220</v>
      </c>
    </row>
    <row r="1678" spans="1:7">
      <c r="A1678" s="270" t="s">
        <v>3425</v>
      </c>
      <c r="B1678" s="270" t="s">
        <v>3426</v>
      </c>
      <c r="C1678" s="270">
        <v>2440</v>
      </c>
      <c r="D1678" s="270">
        <v>864.28599999999994</v>
      </c>
      <c r="E1678" s="270">
        <v>7</v>
      </c>
      <c r="F1678" s="270">
        <v>3.1791304347826088</v>
      </c>
      <c r="G1678" s="270" t="s">
        <v>223</v>
      </c>
    </row>
    <row r="1679" spans="1:7">
      <c r="A1679" s="270" t="s">
        <v>3427</v>
      </c>
      <c r="B1679" s="270" t="s">
        <v>3426</v>
      </c>
      <c r="C1679" s="270">
        <v>2460</v>
      </c>
      <c r="D1679" s="270">
        <v>814</v>
      </c>
      <c r="E1679" s="270">
        <v>5</v>
      </c>
      <c r="F1679" s="270">
        <v>2.925238095238095</v>
      </c>
      <c r="G1679" s="270" t="s">
        <v>223</v>
      </c>
    </row>
    <row r="1680" spans="1:7">
      <c r="A1680" s="270" t="s">
        <v>3428</v>
      </c>
      <c r="B1680" s="270" t="s">
        <v>3426</v>
      </c>
      <c r="C1680" s="270">
        <v>2469</v>
      </c>
      <c r="D1680" s="270">
        <v>839.16700000000003</v>
      </c>
      <c r="E1680" s="270">
        <v>6</v>
      </c>
      <c r="F1680" s="270">
        <v>3.1256666666666666</v>
      </c>
      <c r="G1680" s="270" t="s">
        <v>223</v>
      </c>
    </row>
    <row r="1681" spans="1:7">
      <c r="A1681" s="270" t="s">
        <v>3429</v>
      </c>
      <c r="B1681" s="270" t="s">
        <v>3430</v>
      </c>
      <c r="C1681" s="270">
        <v>2371</v>
      </c>
      <c r="D1681" s="270">
        <v>957.37699999999995</v>
      </c>
      <c r="E1681" s="270">
        <v>11</v>
      </c>
      <c r="F1681" s="270">
        <v>4.09</v>
      </c>
      <c r="G1681" s="270" t="s">
        <v>223</v>
      </c>
    </row>
    <row r="1682" spans="1:7">
      <c r="A1682" s="270" t="s">
        <v>3431</v>
      </c>
      <c r="B1682" s="270" t="s">
        <v>3432</v>
      </c>
      <c r="C1682" s="270">
        <v>2453</v>
      </c>
      <c r="D1682" s="270">
        <v>892.34</v>
      </c>
      <c r="E1682" s="270">
        <v>8</v>
      </c>
      <c r="F1682" s="270">
        <v>4.2783333333333333</v>
      </c>
      <c r="G1682" s="270" t="s">
        <v>223</v>
      </c>
    </row>
    <row r="1683" spans="1:7">
      <c r="A1683" s="270" t="s">
        <v>3433</v>
      </c>
      <c r="B1683" s="270" t="s">
        <v>3434</v>
      </c>
      <c r="C1683" s="270">
        <v>2633</v>
      </c>
      <c r="D1683" s="270">
        <v>925.27300000000002</v>
      </c>
      <c r="E1683" s="270">
        <v>9</v>
      </c>
      <c r="F1683" s="270">
        <v>5.17</v>
      </c>
      <c r="G1683" s="270" t="s">
        <v>223</v>
      </c>
    </row>
    <row r="1684" spans="1:7">
      <c r="A1684" s="270" t="s">
        <v>3435</v>
      </c>
      <c r="B1684" s="270" t="s">
        <v>3436</v>
      </c>
      <c r="C1684" s="270">
        <v>2403</v>
      </c>
      <c r="D1684" s="270">
        <v>941.1</v>
      </c>
      <c r="E1684" s="270">
        <v>10</v>
      </c>
      <c r="F1684" s="270">
        <v>4.32</v>
      </c>
      <c r="G1684" s="270" t="s">
        <v>223</v>
      </c>
    </row>
    <row r="1685" spans="1:7">
      <c r="A1685" s="270" t="s">
        <v>3437</v>
      </c>
      <c r="B1685" s="270" t="s">
        <v>3438</v>
      </c>
      <c r="C1685" s="270">
        <v>2565</v>
      </c>
      <c r="D1685" s="270">
        <v>922.81</v>
      </c>
      <c r="E1685" s="270">
        <v>9</v>
      </c>
      <c r="F1685" s="270">
        <v>0.01</v>
      </c>
      <c r="G1685" s="270" t="s">
        <v>217</v>
      </c>
    </row>
    <row r="1686" spans="1:7">
      <c r="A1686" s="270" t="s">
        <v>3439</v>
      </c>
      <c r="B1686" s="270" t="s">
        <v>3440</v>
      </c>
      <c r="C1686" s="270">
        <v>2536</v>
      </c>
      <c r="D1686" s="270">
        <v>920</v>
      </c>
      <c r="E1686" s="270">
        <v>9</v>
      </c>
      <c r="F1686" s="270">
        <v>1.9704347826086959</v>
      </c>
      <c r="G1686" s="270" t="s">
        <v>220</v>
      </c>
    </row>
    <row r="1687" spans="1:7">
      <c r="A1687" s="270" t="s">
        <v>3441</v>
      </c>
      <c r="B1687" s="270" t="s">
        <v>3442</v>
      </c>
      <c r="C1687" s="270">
        <v>2710</v>
      </c>
      <c r="D1687" s="270">
        <v>962.54200000000003</v>
      </c>
      <c r="E1687" s="270">
        <v>11</v>
      </c>
      <c r="F1687" s="270">
        <v>2.25</v>
      </c>
      <c r="G1687" s="270" t="s">
        <v>220</v>
      </c>
    </row>
    <row r="1688" spans="1:7">
      <c r="A1688" s="270" t="s">
        <v>3443</v>
      </c>
      <c r="B1688" s="270" t="s">
        <v>3444</v>
      </c>
      <c r="C1688" s="270">
        <v>2710</v>
      </c>
      <c r="D1688" s="270">
        <v>1025.9606249999999</v>
      </c>
      <c r="E1688" s="270">
        <v>13</v>
      </c>
      <c r="F1688" s="270">
        <v>3.458181818181818</v>
      </c>
      <c r="G1688" s="270" t="s">
        <v>223</v>
      </c>
    </row>
    <row r="1689" spans="1:7">
      <c r="A1689" s="270" t="s">
        <v>3445</v>
      </c>
      <c r="B1689" s="270" t="s">
        <v>3446</v>
      </c>
      <c r="C1689" s="270">
        <v>2112</v>
      </c>
      <c r="D1689" s="270">
        <v>1089.721</v>
      </c>
      <c r="E1689" s="270">
        <v>16</v>
      </c>
      <c r="F1689" s="270">
        <v>0</v>
      </c>
      <c r="G1689" s="270" t="s">
        <v>217</v>
      </c>
    </row>
    <row r="1690" spans="1:7">
      <c r="A1690" s="270" t="s">
        <v>3447</v>
      </c>
      <c r="B1690" s="270" t="s">
        <v>3448</v>
      </c>
      <c r="C1690" s="270">
        <v>2114</v>
      </c>
      <c r="D1690" s="270">
        <v>1087.462</v>
      </c>
      <c r="E1690" s="270">
        <v>16</v>
      </c>
      <c r="F1690" s="270" t="s">
        <v>356</v>
      </c>
      <c r="G1690" s="270" t="s">
        <v>217</v>
      </c>
    </row>
    <row r="1691" spans="1:7">
      <c r="A1691" s="270" t="s">
        <v>3449</v>
      </c>
      <c r="B1691" s="270" t="s">
        <v>3450</v>
      </c>
      <c r="C1691" s="270">
        <v>2114</v>
      </c>
      <c r="D1691" s="270">
        <v>1097.7829999999999</v>
      </c>
      <c r="E1691" s="270">
        <v>16</v>
      </c>
      <c r="F1691" s="270" t="s">
        <v>356</v>
      </c>
      <c r="G1691" s="270" t="s">
        <v>217</v>
      </c>
    </row>
    <row r="1692" spans="1:7">
      <c r="A1692" s="270" t="s">
        <v>3451</v>
      </c>
      <c r="B1692" s="270" t="s">
        <v>3452</v>
      </c>
      <c r="C1692" s="270">
        <v>2328</v>
      </c>
      <c r="D1692" s="270">
        <v>982.80200000000002</v>
      </c>
      <c r="E1692" s="270">
        <v>12</v>
      </c>
      <c r="F1692" s="270">
        <v>1.76</v>
      </c>
      <c r="G1692" s="270" t="s">
        <v>220</v>
      </c>
    </row>
    <row r="1693" spans="1:7">
      <c r="A1693" s="270" t="s">
        <v>3453</v>
      </c>
      <c r="B1693" s="270" t="s">
        <v>3454</v>
      </c>
      <c r="C1693" s="270">
        <v>2795</v>
      </c>
      <c r="D1693" s="270">
        <v>1019.7131145833332</v>
      </c>
      <c r="E1693" s="270">
        <v>13</v>
      </c>
      <c r="F1693" s="270">
        <v>1.74</v>
      </c>
      <c r="G1693" s="270" t="s">
        <v>220</v>
      </c>
    </row>
    <row r="1694" spans="1:7">
      <c r="A1694" s="270" t="s">
        <v>3455</v>
      </c>
      <c r="B1694" s="270" t="s">
        <v>3456</v>
      </c>
      <c r="C1694" s="270">
        <v>2536</v>
      </c>
      <c r="D1694" s="270">
        <v>1023</v>
      </c>
      <c r="E1694" s="270">
        <v>13</v>
      </c>
      <c r="F1694" s="270">
        <v>1.9704347826086959</v>
      </c>
      <c r="G1694" s="270" t="s">
        <v>220</v>
      </c>
    </row>
    <row r="1695" spans="1:7">
      <c r="A1695" s="270" t="s">
        <v>3457</v>
      </c>
      <c r="B1695" s="270" t="s">
        <v>3458</v>
      </c>
      <c r="C1695" s="270">
        <v>2652</v>
      </c>
      <c r="D1695" s="270">
        <v>1033.4323333333332</v>
      </c>
      <c r="E1695" s="270">
        <v>14</v>
      </c>
      <c r="F1695" s="270">
        <v>2.96</v>
      </c>
      <c r="G1695" s="270" t="s">
        <v>223</v>
      </c>
    </row>
    <row r="1696" spans="1:7">
      <c r="A1696" s="270" t="s">
        <v>3459</v>
      </c>
      <c r="B1696" s="270" t="s">
        <v>3460</v>
      </c>
      <c r="C1696" s="270">
        <v>2823</v>
      </c>
      <c r="D1696" s="270">
        <v>1012.9006666666666</v>
      </c>
      <c r="E1696" s="270">
        <v>13</v>
      </c>
      <c r="F1696" s="270">
        <v>6</v>
      </c>
      <c r="G1696" s="270" t="s">
        <v>226</v>
      </c>
    </row>
    <row r="1697" spans="1:7">
      <c r="A1697" s="270" t="s">
        <v>3461</v>
      </c>
      <c r="B1697" s="270" t="s">
        <v>3462</v>
      </c>
      <c r="C1697" s="270">
        <v>2875</v>
      </c>
      <c r="D1697" s="270">
        <v>1042</v>
      </c>
      <c r="E1697" s="270">
        <v>14</v>
      </c>
      <c r="F1697" s="270">
        <v>5.09</v>
      </c>
      <c r="G1697" s="270" t="s">
        <v>223</v>
      </c>
    </row>
    <row r="1698" spans="1:7">
      <c r="A1698" s="270" t="s">
        <v>3463</v>
      </c>
      <c r="B1698" s="270" t="s">
        <v>3462</v>
      </c>
      <c r="C1698" s="270">
        <v>2877</v>
      </c>
      <c r="D1698" s="270">
        <v>1042</v>
      </c>
      <c r="E1698" s="270">
        <v>14</v>
      </c>
      <c r="F1698" s="270">
        <v>5.09</v>
      </c>
      <c r="G1698" s="270" t="s">
        <v>223</v>
      </c>
    </row>
    <row r="1699" spans="1:7">
      <c r="A1699" s="270" t="s">
        <v>3464</v>
      </c>
      <c r="B1699" s="270" t="s">
        <v>3465</v>
      </c>
      <c r="C1699" s="270">
        <v>2537</v>
      </c>
      <c r="D1699" s="270">
        <v>1014</v>
      </c>
      <c r="E1699" s="270">
        <v>13</v>
      </c>
      <c r="F1699" s="270">
        <v>2.2479999999999998</v>
      </c>
      <c r="G1699" s="270" t="s">
        <v>220</v>
      </c>
    </row>
    <row r="1700" spans="1:7">
      <c r="A1700" s="270" t="s">
        <v>3466</v>
      </c>
      <c r="B1700" s="270" t="s">
        <v>3467</v>
      </c>
      <c r="C1700" s="270">
        <v>2537</v>
      </c>
      <c r="D1700" s="270">
        <v>1032.2</v>
      </c>
      <c r="E1700" s="270">
        <v>14</v>
      </c>
      <c r="F1700" s="270">
        <v>2.2479999999999998</v>
      </c>
      <c r="G1700" s="270" t="s">
        <v>220</v>
      </c>
    </row>
    <row r="1701" spans="1:7">
      <c r="A1701" s="270" t="s">
        <v>3468</v>
      </c>
      <c r="B1701" s="270" t="s">
        <v>3469</v>
      </c>
      <c r="C1701" s="270">
        <v>2328</v>
      </c>
      <c r="D1701" s="270">
        <v>1013.0229090909091</v>
      </c>
      <c r="E1701" s="270">
        <v>13</v>
      </c>
      <c r="F1701" s="270">
        <v>4.1500000000000004</v>
      </c>
      <c r="G1701" s="270" t="s">
        <v>223</v>
      </c>
    </row>
    <row r="1702" spans="1:7">
      <c r="A1702" s="270" t="s">
        <v>3470</v>
      </c>
      <c r="B1702" s="270" t="s">
        <v>3469</v>
      </c>
      <c r="C1702" s="270">
        <v>2806</v>
      </c>
      <c r="D1702" s="270">
        <v>1024.6490000000001</v>
      </c>
      <c r="E1702" s="270">
        <v>13</v>
      </c>
      <c r="F1702" s="270">
        <v>3.34</v>
      </c>
      <c r="G1702" s="270" t="s">
        <v>223</v>
      </c>
    </row>
    <row r="1703" spans="1:7">
      <c r="A1703" s="270" t="s">
        <v>3471</v>
      </c>
      <c r="B1703" s="270" t="s">
        <v>3472</v>
      </c>
      <c r="C1703" s="270">
        <v>2550</v>
      </c>
      <c r="D1703" s="270">
        <v>900</v>
      </c>
      <c r="E1703" s="270">
        <v>8</v>
      </c>
      <c r="F1703" s="270">
        <v>1.95</v>
      </c>
      <c r="G1703" s="270" t="s">
        <v>220</v>
      </c>
    </row>
    <row r="1704" spans="1:7">
      <c r="A1704" s="270" t="s">
        <v>3473</v>
      </c>
      <c r="B1704" s="270" t="s">
        <v>3472</v>
      </c>
      <c r="C1704" s="270">
        <v>2756</v>
      </c>
      <c r="D1704" s="270">
        <v>900</v>
      </c>
      <c r="E1704" s="270">
        <v>8</v>
      </c>
      <c r="F1704" s="270">
        <v>1.95</v>
      </c>
      <c r="G1704" s="270" t="s">
        <v>220</v>
      </c>
    </row>
    <row r="1705" spans="1:7">
      <c r="A1705" s="270" t="s">
        <v>3474</v>
      </c>
      <c r="B1705" s="270" t="s">
        <v>3475</v>
      </c>
      <c r="C1705" s="270">
        <v>2422</v>
      </c>
      <c r="D1705" s="270">
        <v>1008</v>
      </c>
      <c r="E1705" s="270">
        <v>13</v>
      </c>
      <c r="F1705" s="270">
        <v>2.7056666666666671</v>
      </c>
      <c r="G1705" s="270" t="s">
        <v>223</v>
      </c>
    </row>
    <row r="1706" spans="1:7">
      <c r="A1706" s="270" t="s">
        <v>3476</v>
      </c>
      <c r="B1706" s="270" t="s">
        <v>3477</v>
      </c>
      <c r="C1706" s="270">
        <v>2770</v>
      </c>
      <c r="D1706" s="270">
        <v>879.702</v>
      </c>
      <c r="E1706" s="270">
        <v>8</v>
      </c>
      <c r="F1706" s="270">
        <v>0</v>
      </c>
      <c r="G1706" s="270" t="s">
        <v>217</v>
      </c>
    </row>
    <row r="1707" spans="1:7">
      <c r="A1707" s="270" t="s">
        <v>3478</v>
      </c>
      <c r="B1707" s="270" t="s">
        <v>3479</v>
      </c>
      <c r="C1707" s="270">
        <v>2650</v>
      </c>
      <c r="D1707" s="270">
        <v>1041.5604909090912</v>
      </c>
      <c r="E1707" s="270">
        <v>14</v>
      </c>
      <c r="F1707" s="270">
        <v>1.48</v>
      </c>
      <c r="G1707" s="270" t="s">
        <v>220</v>
      </c>
    </row>
    <row r="1708" spans="1:7">
      <c r="A1708" s="270" t="s">
        <v>3480</v>
      </c>
      <c r="B1708" s="270" t="s">
        <v>3481</v>
      </c>
      <c r="C1708" s="270">
        <v>2733</v>
      </c>
      <c r="D1708" s="270">
        <v>1012.316</v>
      </c>
      <c r="E1708" s="270">
        <v>13</v>
      </c>
      <c r="F1708" s="270">
        <v>5.8433333333333337</v>
      </c>
      <c r="G1708" s="270" t="s">
        <v>223</v>
      </c>
    </row>
    <row r="1709" spans="1:7">
      <c r="A1709" s="270" t="s">
        <v>3482</v>
      </c>
      <c r="B1709" s="270" t="s">
        <v>3483</v>
      </c>
      <c r="C1709" s="270">
        <v>2430</v>
      </c>
      <c r="D1709" s="270">
        <v>1022.179</v>
      </c>
      <c r="E1709" s="270">
        <v>13</v>
      </c>
      <c r="F1709" s="270">
        <v>1.54</v>
      </c>
      <c r="G1709" s="270" t="s">
        <v>220</v>
      </c>
    </row>
    <row r="1710" spans="1:7">
      <c r="A1710" s="270" t="s">
        <v>3484</v>
      </c>
      <c r="B1710" s="270" t="s">
        <v>3485</v>
      </c>
      <c r="C1710" s="270">
        <v>2443</v>
      </c>
      <c r="D1710" s="270">
        <v>975.17100000000005</v>
      </c>
      <c r="E1710" s="270">
        <v>11</v>
      </c>
      <c r="F1710" s="270">
        <v>1.8337500000000002</v>
      </c>
      <c r="G1710" s="270" t="s">
        <v>220</v>
      </c>
    </row>
    <row r="1711" spans="1:7">
      <c r="A1711" s="270" t="s">
        <v>3486</v>
      </c>
      <c r="B1711" s="270" t="s">
        <v>3487</v>
      </c>
      <c r="C1711" s="270">
        <v>2830</v>
      </c>
      <c r="D1711" s="270">
        <v>1033.1833076923076</v>
      </c>
      <c r="E1711" s="270">
        <v>14</v>
      </c>
      <c r="F1711" s="270">
        <v>2.69</v>
      </c>
      <c r="G1711" s="270" t="s">
        <v>223</v>
      </c>
    </row>
    <row r="1712" spans="1:7">
      <c r="A1712" s="270" t="s">
        <v>3488</v>
      </c>
      <c r="B1712" s="270" t="s">
        <v>3489</v>
      </c>
      <c r="C1712" s="270">
        <v>2370</v>
      </c>
      <c r="D1712" s="270">
        <v>952</v>
      </c>
      <c r="E1712" s="270">
        <v>11</v>
      </c>
      <c r="F1712" s="270">
        <v>3.770588235294118</v>
      </c>
      <c r="G1712" s="270" t="s">
        <v>223</v>
      </c>
    </row>
    <row r="1713" spans="1:7">
      <c r="A1713" s="270" t="s">
        <v>3490</v>
      </c>
      <c r="B1713" s="270" t="s">
        <v>3491</v>
      </c>
      <c r="C1713" s="270">
        <v>2462</v>
      </c>
      <c r="D1713" s="270">
        <v>907</v>
      </c>
      <c r="E1713" s="270">
        <v>9</v>
      </c>
      <c r="F1713" s="270">
        <v>2.8420000000000001</v>
      </c>
      <c r="G1713" s="270" t="s">
        <v>223</v>
      </c>
    </row>
    <row r="1714" spans="1:7">
      <c r="A1714" s="270" t="s">
        <v>3492</v>
      </c>
      <c r="B1714" s="270" t="s">
        <v>3493</v>
      </c>
      <c r="C1714" s="270">
        <v>2622</v>
      </c>
      <c r="D1714" s="270">
        <v>757.2596603773585</v>
      </c>
      <c r="E1714" s="270">
        <v>3</v>
      </c>
      <c r="F1714" s="270">
        <v>2.04</v>
      </c>
      <c r="G1714" s="270" t="s">
        <v>220</v>
      </c>
    </row>
    <row r="1715" spans="1:7">
      <c r="A1715" s="270" t="s">
        <v>3494</v>
      </c>
      <c r="B1715" s="270" t="s">
        <v>3495</v>
      </c>
      <c r="C1715" s="270">
        <v>2546</v>
      </c>
      <c r="D1715" s="270">
        <v>940</v>
      </c>
      <c r="E1715" s="270">
        <v>10</v>
      </c>
      <c r="F1715" s="270">
        <v>3.7</v>
      </c>
      <c r="G1715" s="270" t="s">
        <v>223</v>
      </c>
    </row>
    <row r="1716" spans="1:7">
      <c r="A1716" s="270" t="s">
        <v>3496</v>
      </c>
      <c r="B1716" s="270" t="s">
        <v>3497</v>
      </c>
      <c r="C1716" s="270">
        <v>2460</v>
      </c>
      <c r="D1716" s="270">
        <v>865</v>
      </c>
      <c r="E1716" s="270">
        <v>7</v>
      </c>
      <c r="F1716" s="270">
        <v>2.925238095238095</v>
      </c>
      <c r="G1716" s="270" t="s">
        <v>223</v>
      </c>
    </row>
    <row r="1717" spans="1:7">
      <c r="A1717" s="270" t="s">
        <v>3498</v>
      </c>
      <c r="B1717" s="270" t="s">
        <v>3499</v>
      </c>
      <c r="C1717" s="270">
        <v>2734</v>
      </c>
      <c r="D1717" s="270">
        <v>1044</v>
      </c>
      <c r="E1717" s="270">
        <v>14</v>
      </c>
      <c r="F1717" s="270">
        <v>5.63</v>
      </c>
      <c r="G1717" s="270" t="s">
        <v>223</v>
      </c>
    </row>
    <row r="1718" spans="1:7">
      <c r="A1718" s="270" t="s">
        <v>3500</v>
      </c>
      <c r="B1718" s="270" t="s">
        <v>3501</v>
      </c>
      <c r="C1718" s="270">
        <v>2343</v>
      </c>
      <c r="D1718" s="270">
        <v>990.69318750000002</v>
      </c>
      <c r="E1718" s="270">
        <v>12</v>
      </c>
      <c r="F1718" s="270">
        <v>4.05</v>
      </c>
      <c r="G1718" s="270" t="s">
        <v>223</v>
      </c>
    </row>
    <row r="1719" spans="1:7">
      <c r="A1719" s="270" t="s">
        <v>3502</v>
      </c>
      <c r="B1719" s="270" t="s">
        <v>3503</v>
      </c>
      <c r="C1719" s="270">
        <v>2420</v>
      </c>
      <c r="D1719" s="270">
        <v>987.50299999999993</v>
      </c>
      <c r="E1719" s="270">
        <v>12</v>
      </c>
      <c r="F1719" s="270">
        <v>1.4</v>
      </c>
      <c r="G1719" s="270" t="s">
        <v>220</v>
      </c>
    </row>
    <row r="1720" spans="1:7">
      <c r="A1720" s="270" t="s">
        <v>3504</v>
      </c>
      <c r="B1720" s="270" t="s">
        <v>3505</v>
      </c>
      <c r="C1720" s="270">
        <v>2429</v>
      </c>
      <c r="D1720" s="270">
        <v>881</v>
      </c>
      <c r="E1720" s="270">
        <v>8</v>
      </c>
      <c r="F1720" s="270">
        <v>1.9822222222222221</v>
      </c>
      <c r="G1720" s="270" t="s">
        <v>220</v>
      </c>
    </row>
    <row r="1721" spans="1:7">
      <c r="A1721" s="270" t="s">
        <v>3506</v>
      </c>
      <c r="B1721" s="270" t="s">
        <v>3507</v>
      </c>
      <c r="C1721" s="270">
        <v>2404</v>
      </c>
      <c r="D1721" s="270">
        <v>1026.423</v>
      </c>
      <c r="E1721" s="270">
        <v>14</v>
      </c>
      <c r="F1721" s="270">
        <v>4.82</v>
      </c>
      <c r="G1721" s="270" t="s">
        <v>223</v>
      </c>
    </row>
    <row r="1722" spans="1:7">
      <c r="A1722" s="270" t="s">
        <v>3508</v>
      </c>
      <c r="B1722" s="270" t="s">
        <v>3509</v>
      </c>
      <c r="C1722" s="270">
        <v>2360</v>
      </c>
      <c r="D1722" s="270">
        <v>957.82532258064521</v>
      </c>
      <c r="E1722" s="270">
        <v>11</v>
      </c>
      <c r="F1722" s="270">
        <v>3.97</v>
      </c>
      <c r="G1722" s="270" t="s">
        <v>223</v>
      </c>
    </row>
    <row r="1723" spans="1:7">
      <c r="A1723" s="270" t="s">
        <v>3510</v>
      </c>
      <c r="B1723" s="270" t="s">
        <v>3511</v>
      </c>
      <c r="C1723" s="270">
        <v>2590</v>
      </c>
      <c r="D1723" s="270">
        <v>1007.739</v>
      </c>
      <c r="E1723" s="270">
        <v>13</v>
      </c>
      <c r="F1723" s="270">
        <v>2.76</v>
      </c>
      <c r="G1723" s="270" t="s">
        <v>223</v>
      </c>
    </row>
    <row r="1724" spans="1:7">
      <c r="A1724" s="270" t="s">
        <v>3512</v>
      </c>
      <c r="B1724" s="270" t="s">
        <v>3511</v>
      </c>
      <c r="C1724" s="270">
        <v>2666</v>
      </c>
      <c r="D1724" s="270">
        <v>1007.739</v>
      </c>
      <c r="E1724" s="270">
        <v>13</v>
      </c>
      <c r="F1724" s="270">
        <v>2.76</v>
      </c>
      <c r="G1724" s="270" t="s">
        <v>223</v>
      </c>
    </row>
    <row r="1725" spans="1:7">
      <c r="A1725" s="270" t="s">
        <v>3513</v>
      </c>
      <c r="B1725" s="270" t="s">
        <v>3514</v>
      </c>
      <c r="C1725" s="270">
        <v>2675</v>
      </c>
      <c r="D1725" s="270">
        <v>1009.1330000000002</v>
      </c>
      <c r="E1725" s="270">
        <v>13</v>
      </c>
      <c r="F1725" s="270">
        <v>6.18</v>
      </c>
      <c r="G1725" s="270" t="s">
        <v>226</v>
      </c>
    </row>
    <row r="1726" spans="1:7">
      <c r="A1726" s="270" t="s">
        <v>3515</v>
      </c>
      <c r="B1726" s="270" t="s">
        <v>3516</v>
      </c>
      <c r="C1726" s="270">
        <v>2456</v>
      </c>
      <c r="D1726" s="270">
        <v>940.077</v>
      </c>
      <c r="E1726" s="270">
        <v>10</v>
      </c>
      <c r="F1726" s="270">
        <v>2.1177777777777775</v>
      </c>
      <c r="G1726" s="270" t="s">
        <v>220</v>
      </c>
    </row>
    <row r="1727" spans="1:7">
      <c r="A1727" s="270" t="s">
        <v>3517</v>
      </c>
      <c r="B1727" s="270" t="s">
        <v>3518</v>
      </c>
      <c r="C1727" s="270">
        <v>2879</v>
      </c>
      <c r="D1727" s="270">
        <v>992.98366666666664</v>
      </c>
      <c r="E1727" s="270">
        <v>12</v>
      </c>
      <c r="F1727" s="270">
        <v>9.67</v>
      </c>
      <c r="G1727" s="270" t="s">
        <v>226</v>
      </c>
    </row>
    <row r="1728" spans="1:7">
      <c r="A1728" s="270" t="s">
        <v>3519</v>
      </c>
      <c r="B1728" s="270" t="s">
        <v>3520</v>
      </c>
      <c r="C1728" s="270">
        <v>2470</v>
      </c>
      <c r="D1728" s="270">
        <v>973.82899999999995</v>
      </c>
      <c r="E1728" s="270">
        <v>11</v>
      </c>
      <c r="F1728" s="270">
        <v>1.5</v>
      </c>
      <c r="G1728" s="270" t="s">
        <v>220</v>
      </c>
    </row>
    <row r="1729" spans="1:7">
      <c r="A1729" s="270" t="s">
        <v>3521</v>
      </c>
      <c r="B1729" s="270" t="s">
        <v>3522</v>
      </c>
      <c r="C1729" s="270">
        <v>2324</v>
      </c>
      <c r="D1729" s="270">
        <v>981.21281818181785</v>
      </c>
      <c r="E1729" s="270">
        <v>12</v>
      </c>
      <c r="F1729" s="270">
        <v>0.21</v>
      </c>
      <c r="G1729" s="270" t="s">
        <v>220</v>
      </c>
    </row>
    <row r="1730" spans="1:7">
      <c r="A1730" s="270" t="s">
        <v>3523</v>
      </c>
      <c r="B1730" s="270" t="s">
        <v>3524</v>
      </c>
      <c r="C1730" s="270">
        <v>2550</v>
      </c>
      <c r="D1730" s="270">
        <v>1000</v>
      </c>
      <c r="E1730" s="270">
        <v>12</v>
      </c>
      <c r="F1730" s="270">
        <v>3.3419512195121941</v>
      </c>
      <c r="G1730" s="270" t="s">
        <v>223</v>
      </c>
    </row>
    <row r="1731" spans="1:7">
      <c r="A1731" s="270" t="s">
        <v>3525</v>
      </c>
      <c r="B1731" s="270" t="s">
        <v>3526</v>
      </c>
      <c r="C1731" s="270">
        <v>2790</v>
      </c>
      <c r="D1731" s="270">
        <v>835</v>
      </c>
      <c r="E1731" s="270">
        <v>6</v>
      </c>
      <c r="F1731" s="270">
        <v>1.2458333333333333</v>
      </c>
      <c r="G1731" s="270" t="s">
        <v>220</v>
      </c>
    </row>
    <row r="1732" spans="1:7">
      <c r="A1732" s="270" t="s">
        <v>3527</v>
      </c>
      <c r="B1732" s="270" t="s">
        <v>3528</v>
      </c>
      <c r="C1732" s="270">
        <v>2795</v>
      </c>
      <c r="D1732" s="270">
        <v>994</v>
      </c>
      <c r="E1732" s="270">
        <v>12</v>
      </c>
      <c r="F1732" s="270">
        <v>1.7092537313432823</v>
      </c>
      <c r="G1732" s="270" t="s">
        <v>220</v>
      </c>
    </row>
    <row r="1733" spans="1:7">
      <c r="A1733" s="270" t="s">
        <v>3529</v>
      </c>
      <c r="B1733" s="270" t="s">
        <v>3530</v>
      </c>
      <c r="C1733" s="270">
        <v>2229</v>
      </c>
      <c r="D1733" s="270">
        <v>1118.3209999999999</v>
      </c>
      <c r="E1733" s="270">
        <v>17</v>
      </c>
      <c r="F1733" s="270">
        <v>0.93500000000000005</v>
      </c>
      <c r="G1733" s="270" t="s">
        <v>220</v>
      </c>
    </row>
    <row r="1734" spans="1:7">
      <c r="A1734" s="270" t="s">
        <v>3531</v>
      </c>
      <c r="B1734" s="270" t="s">
        <v>3532</v>
      </c>
      <c r="C1734" s="270">
        <v>2219</v>
      </c>
      <c r="D1734" s="270">
        <v>1017.125</v>
      </c>
      <c r="E1734" s="270">
        <v>13</v>
      </c>
      <c r="F1734" s="270">
        <v>0</v>
      </c>
      <c r="G1734" s="270" t="s">
        <v>217</v>
      </c>
    </row>
    <row r="1735" spans="1:7">
      <c r="A1735" s="270" t="s">
        <v>3533</v>
      </c>
      <c r="B1735" s="270" t="s">
        <v>3534</v>
      </c>
      <c r="C1735" s="270">
        <v>2429</v>
      </c>
      <c r="D1735" s="270">
        <v>994.5</v>
      </c>
      <c r="E1735" s="270">
        <v>12</v>
      </c>
      <c r="F1735" s="270">
        <v>1.9822222222222221</v>
      </c>
      <c r="G1735" s="270" t="s">
        <v>220</v>
      </c>
    </row>
    <row r="1736" spans="1:7">
      <c r="A1736" s="270" t="s">
        <v>3535</v>
      </c>
      <c r="B1736" s="270" t="s">
        <v>3536</v>
      </c>
      <c r="C1736" s="270">
        <v>2539</v>
      </c>
      <c r="D1736" s="270">
        <v>938.57100000000003</v>
      </c>
      <c r="E1736" s="270">
        <v>10</v>
      </c>
      <c r="F1736" s="270">
        <v>1.6785714285714286</v>
      </c>
      <c r="G1736" s="270" t="s">
        <v>220</v>
      </c>
    </row>
    <row r="1737" spans="1:7">
      <c r="A1737" s="270" t="s">
        <v>3537</v>
      </c>
      <c r="B1737" s="270" t="s">
        <v>3538</v>
      </c>
      <c r="C1737" s="270">
        <v>2530</v>
      </c>
      <c r="D1737" s="270">
        <v>1065</v>
      </c>
      <c r="E1737" s="270">
        <v>15</v>
      </c>
      <c r="F1737" s="270">
        <v>0.13</v>
      </c>
      <c r="G1737" s="270" t="s">
        <v>217</v>
      </c>
    </row>
    <row r="1738" spans="1:7">
      <c r="A1738" s="270" t="s">
        <v>3539</v>
      </c>
      <c r="B1738" s="270" t="s">
        <v>3540</v>
      </c>
      <c r="C1738" s="270">
        <v>2775</v>
      </c>
      <c r="D1738" s="270">
        <v>981.72029999999995</v>
      </c>
      <c r="E1738" s="270">
        <v>12</v>
      </c>
      <c r="F1738" s="270">
        <v>2.34</v>
      </c>
      <c r="G1738" s="270" t="s">
        <v>220</v>
      </c>
    </row>
    <row r="1739" spans="1:7">
      <c r="A1739" s="270" t="s">
        <v>3541</v>
      </c>
      <c r="B1739" s="270" t="s">
        <v>3542</v>
      </c>
      <c r="C1739" s="270">
        <v>2350</v>
      </c>
      <c r="D1739" s="270">
        <v>1082</v>
      </c>
      <c r="E1739" s="270">
        <v>16</v>
      </c>
      <c r="F1739" s="270">
        <v>3.8563636363636364</v>
      </c>
      <c r="G1739" s="270" t="s">
        <v>223</v>
      </c>
    </row>
    <row r="1740" spans="1:7">
      <c r="A1740" s="270" t="s">
        <v>3543</v>
      </c>
      <c r="B1740" s="270" t="s">
        <v>3544</v>
      </c>
      <c r="C1740" s="270">
        <v>2440</v>
      </c>
      <c r="D1740" s="270">
        <v>934.02700000000004</v>
      </c>
      <c r="E1740" s="270">
        <v>10</v>
      </c>
      <c r="F1740" s="270">
        <v>3.1791304347826088</v>
      </c>
      <c r="G1740" s="270" t="s">
        <v>223</v>
      </c>
    </row>
    <row r="1741" spans="1:7">
      <c r="A1741" s="270" t="s">
        <v>3545</v>
      </c>
      <c r="B1741" s="270" t="s">
        <v>3546</v>
      </c>
      <c r="C1741" s="270">
        <v>2447</v>
      </c>
      <c r="D1741" s="270">
        <v>954</v>
      </c>
      <c r="E1741" s="270">
        <v>11</v>
      </c>
      <c r="F1741" s="270">
        <v>2.85</v>
      </c>
      <c r="G1741" s="270" t="s">
        <v>223</v>
      </c>
    </row>
    <row r="1742" spans="1:7">
      <c r="A1742" s="270" t="s">
        <v>3547</v>
      </c>
      <c r="B1742" s="270" t="s">
        <v>3548</v>
      </c>
      <c r="C1742" s="270">
        <v>2484</v>
      </c>
      <c r="D1742" s="270">
        <v>902.07500000000005</v>
      </c>
      <c r="E1742" s="270">
        <v>9</v>
      </c>
      <c r="F1742" s="270">
        <v>1.44</v>
      </c>
      <c r="G1742" s="270" t="s">
        <v>220</v>
      </c>
    </row>
    <row r="1743" spans="1:7">
      <c r="A1743" s="270" t="s">
        <v>3549</v>
      </c>
      <c r="B1743" s="270" t="s">
        <v>3550</v>
      </c>
      <c r="C1743" s="270">
        <v>2473</v>
      </c>
      <c r="D1743" s="270">
        <v>939</v>
      </c>
      <c r="E1743" s="270">
        <v>10</v>
      </c>
      <c r="F1743" s="270">
        <v>1.43</v>
      </c>
      <c r="G1743" s="270" t="s">
        <v>220</v>
      </c>
    </row>
    <row r="1744" spans="1:7">
      <c r="A1744" s="270" t="s">
        <v>3551</v>
      </c>
      <c r="B1744" s="270" t="s">
        <v>3552</v>
      </c>
      <c r="C1744" s="270">
        <v>2767</v>
      </c>
      <c r="D1744" s="270">
        <v>900.42600000000004</v>
      </c>
      <c r="E1744" s="270">
        <v>8</v>
      </c>
      <c r="F1744" s="270">
        <v>0</v>
      </c>
      <c r="G1744" s="270" t="s">
        <v>217</v>
      </c>
    </row>
    <row r="1745" spans="1:7">
      <c r="A1745" s="270" t="s">
        <v>3553</v>
      </c>
      <c r="B1745" s="270" t="s">
        <v>3554</v>
      </c>
      <c r="C1745" s="270">
        <v>2259</v>
      </c>
      <c r="D1745" s="270">
        <v>1061</v>
      </c>
      <c r="E1745" s="270">
        <v>15</v>
      </c>
      <c r="F1745" s="270">
        <v>0.52</v>
      </c>
      <c r="G1745" s="270" t="s">
        <v>220</v>
      </c>
    </row>
    <row r="1746" spans="1:7">
      <c r="A1746" s="270" t="s">
        <v>3555</v>
      </c>
      <c r="B1746" s="270" t="s">
        <v>3556</v>
      </c>
      <c r="C1746" s="270">
        <v>2264</v>
      </c>
      <c r="D1746" s="270">
        <v>996.61699999999996</v>
      </c>
      <c r="E1746" s="270">
        <v>12</v>
      </c>
      <c r="F1746" s="270">
        <v>0.11</v>
      </c>
      <c r="G1746" s="270" t="s">
        <v>217</v>
      </c>
    </row>
    <row r="1747" spans="1:7">
      <c r="A1747" s="270" t="s">
        <v>3557</v>
      </c>
      <c r="B1747" s="270" t="s">
        <v>3558</v>
      </c>
      <c r="C1747" s="270">
        <v>2644</v>
      </c>
      <c r="D1747" s="270">
        <v>1049.5958461538462</v>
      </c>
      <c r="E1747" s="270">
        <v>14</v>
      </c>
      <c r="F1747" s="270">
        <v>2.68</v>
      </c>
      <c r="G1747" s="270" t="s">
        <v>223</v>
      </c>
    </row>
    <row r="1748" spans="1:7">
      <c r="A1748" s="270" t="s">
        <v>3559</v>
      </c>
      <c r="B1748" s="270" t="s">
        <v>3560</v>
      </c>
      <c r="C1748" s="270">
        <v>2324</v>
      </c>
      <c r="D1748" s="270">
        <v>981.21281818181785</v>
      </c>
      <c r="E1748" s="270">
        <v>12</v>
      </c>
      <c r="F1748" s="270">
        <v>0.48</v>
      </c>
      <c r="G1748" s="270" t="s">
        <v>220</v>
      </c>
    </row>
    <row r="1749" spans="1:7">
      <c r="A1749" s="270" t="s">
        <v>3561</v>
      </c>
      <c r="B1749" s="270" t="s">
        <v>3562</v>
      </c>
      <c r="C1749" s="270">
        <v>2453</v>
      </c>
      <c r="D1749" s="270">
        <v>994.46199999999999</v>
      </c>
      <c r="E1749" s="270">
        <v>12</v>
      </c>
      <c r="F1749" s="270">
        <v>4.2783333333333333</v>
      </c>
      <c r="G1749" s="270" t="s">
        <v>223</v>
      </c>
    </row>
    <row r="1750" spans="1:7">
      <c r="A1750" s="270" t="s">
        <v>3563</v>
      </c>
      <c r="B1750" s="270" t="s">
        <v>3564</v>
      </c>
      <c r="C1750" s="270">
        <v>2453</v>
      </c>
      <c r="D1750" s="270">
        <v>936.05</v>
      </c>
      <c r="E1750" s="270">
        <v>10</v>
      </c>
      <c r="F1750" s="270">
        <v>3.51</v>
      </c>
      <c r="G1750" s="270" t="s">
        <v>223</v>
      </c>
    </row>
    <row r="1751" spans="1:7">
      <c r="A1751" s="270" t="s">
        <v>3565</v>
      </c>
      <c r="B1751" s="270" t="s">
        <v>3566</v>
      </c>
      <c r="C1751" s="270">
        <v>2480</v>
      </c>
      <c r="D1751" s="270">
        <v>1034</v>
      </c>
      <c r="E1751" s="270">
        <v>14</v>
      </c>
      <c r="F1751" s="270">
        <v>1.19</v>
      </c>
      <c r="G1751" s="270" t="s">
        <v>220</v>
      </c>
    </row>
    <row r="1752" spans="1:7">
      <c r="A1752" s="270" t="s">
        <v>3567</v>
      </c>
      <c r="B1752" s="270" t="s">
        <v>3568</v>
      </c>
      <c r="C1752" s="270">
        <v>2028</v>
      </c>
      <c r="D1752" s="270">
        <v>1113</v>
      </c>
      <c r="E1752" s="270">
        <v>17</v>
      </c>
      <c r="F1752" s="270">
        <v>0</v>
      </c>
      <c r="G1752" s="270" t="s">
        <v>217</v>
      </c>
    </row>
    <row r="1753" spans="1:7">
      <c r="A1753" s="270" t="s">
        <v>3569</v>
      </c>
      <c r="B1753" s="270" t="s">
        <v>3570</v>
      </c>
      <c r="C1753" s="270">
        <v>2324</v>
      </c>
      <c r="D1753" s="270">
        <v>981.21281818181785</v>
      </c>
      <c r="E1753" s="270">
        <v>12</v>
      </c>
      <c r="F1753" s="270">
        <v>1.42</v>
      </c>
      <c r="G1753" s="270" t="s">
        <v>220</v>
      </c>
    </row>
    <row r="1754" spans="1:7">
      <c r="A1754" s="270" t="s">
        <v>3571</v>
      </c>
      <c r="B1754" s="270" t="s">
        <v>3572</v>
      </c>
      <c r="C1754" s="270">
        <v>2470</v>
      </c>
      <c r="D1754" s="270">
        <v>948.625</v>
      </c>
      <c r="E1754" s="270">
        <v>10</v>
      </c>
      <c r="F1754" s="270">
        <v>1.66</v>
      </c>
      <c r="G1754" s="270" t="s">
        <v>220</v>
      </c>
    </row>
    <row r="1755" spans="1:7">
      <c r="A1755" s="270" t="s">
        <v>3573</v>
      </c>
      <c r="B1755" s="270" t="s">
        <v>3574</v>
      </c>
      <c r="C1755" s="270">
        <v>2569</v>
      </c>
      <c r="D1755" s="270">
        <v>1056.6610000000001</v>
      </c>
      <c r="E1755" s="270">
        <v>15</v>
      </c>
      <c r="F1755" s="270">
        <v>0.52</v>
      </c>
      <c r="G1755" s="270" t="s">
        <v>220</v>
      </c>
    </row>
    <row r="1756" spans="1:7">
      <c r="A1756" s="270" t="s">
        <v>3575</v>
      </c>
      <c r="B1756" s="270" t="s">
        <v>3576</v>
      </c>
      <c r="C1756" s="270">
        <v>2030</v>
      </c>
      <c r="D1756" s="270">
        <v>1112.2360000000001</v>
      </c>
      <c r="E1756" s="270">
        <v>17</v>
      </c>
      <c r="F1756" s="270">
        <v>0</v>
      </c>
      <c r="G1756" s="270" t="s">
        <v>217</v>
      </c>
    </row>
    <row r="1757" spans="1:7">
      <c r="A1757" s="270" t="s">
        <v>3577</v>
      </c>
      <c r="B1757" s="270" t="s">
        <v>3578</v>
      </c>
      <c r="C1757" s="270">
        <v>2652</v>
      </c>
      <c r="D1757" s="270">
        <v>1033.4323333333332</v>
      </c>
      <c r="E1757" s="270">
        <v>14</v>
      </c>
      <c r="F1757" s="270">
        <v>3.07</v>
      </c>
      <c r="G1757" s="270" t="s">
        <v>223</v>
      </c>
    </row>
    <row r="1758" spans="1:7">
      <c r="A1758" s="270" t="s">
        <v>3579</v>
      </c>
      <c r="B1758" s="270" t="s">
        <v>3580</v>
      </c>
      <c r="C1758" s="270">
        <v>2650</v>
      </c>
      <c r="D1758" s="270">
        <v>1069.31</v>
      </c>
      <c r="E1758" s="270">
        <v>15</v>
      </c>
      <c r="F1758" s="270">
        <v>1.53</v>
      </c>
      <c r="G1758" s="270" t="s">
        <v>220</v>
      </c>
    </row>
    <row r="1759" spans="1:7">
      <c r="A1759" s="270" t="s">
        <v>3581</v>
      </c>
      <c r="B1759" s="270" t="s">
        <v>3582</v>
      </c>
      <c r="C1759" s="270">
        <v>2262</v>
      </c>
      <c r="D1759" s="270">
        <v>949.48</v>
      </c>
      <c r="E1759" s="270">
        <v>10</v>
      </c>
      <c r="F1759" s="270">
        <v>0</v>
      </c>
      <c r="G1759" s="270" t="s">
        <v>217</v>
      </c>
    </row>
    <row r="1760" spans="1:7">
      <c r="A1760" s="270" t="s">
        <v>3583</v>
      </c>
      <c r="B1760" s="270" t="s">
        <v>3584</v>
      </c>
      <c r="C1760" s="270">
        <v>2262</v>
      </c>
      <c r="D1760" s="270">
        <v>974.11900000000003</v>
      </c>
      <c r="E1760" s="270">
        <v>11</v>
      </c>
      <c r="F1760" s="270">
        <v>0</v>
      </c>
      <c r="G1760" s="270" t="s">
        <v>217</v>
      </c>
    </row>
    <row r="1761" spans="1:7">
      <c r="A1761" s="270" t="s">
        <v>3585</v>
      </c>
      <c r="B1761" s="270" t="s">
        <v>3586</v>
      </c>
      <c r="C1761" s="270">
        <v>2330</v>
      </c>
      <c r="D1761" s="270">
        <v>1023.8725151515149</v>
      </c>
      <c r="E1761" s="270">
        <v>13</v>
      </c>
      <c r="F1761" s="270">
        <v>2.67</v>
      </c>
      <c r="G1761" s="270" t="s">
        <v>223</v>
      </c>
    </row>
    <row r="1762" spans="1:7">
      <c r="A1762" s="270" t="s">
        <v>3587</v>
      </c>
      <c r="B1762" s="270" t="s">
        <v>3588</v>
      </c>
      <c r="C1762" s="270">
        <v>2330</v>
      </c>
      <c r="D1762" s="270">
        <v>1026.6320000000001</v>
      </c>
      <c r="E1762" s="270">
        <v>14</v>
      </c>
      <c r="F1762" s="270">
        <v>2.4</v>
      </c>
      <c r="G1762" s="270" t="s">
        <v>220</v>
      </c>
    </row>
    <row r="1763" spans="1:7">
      <c r="A1763" s="270" t="s">
        <v>3589</v>
      </c>
      <c r="B1763" s="270" t="s">
        <v>3590</v>
      </c>
      <c r="C1763" s="270">
        <v>2446</v>
      </c>
      <c r="D1763" s="270">
        <v>940.27800000000002</v>
      </c>
      <c r="E1763" s="270">
        <v>10</v>
      </c>
      <c r="F1763" s="270">
        <v>2.4764705882352942</v>
      </c>
      <c r="G1763" s="270" t="s">
        <v>223</v>
      </c>
    </row>
    <row r="1764" spans="1:7">
      <c r="A1764" s="270" t="s">
        <v>3591</v>
      </c>
      <c r="B1764" s="270" t="s">
        <v>3592</v>
      </c>
      <c r="C1764" s="270">
        <v>2409</v>
      </c>
      <c r="D1764" s="270">
        <v>838.45249999999999</v>
      </c>
      <c r="E1764" s="270">
        <v>6</v>
      </c>
      <c r="F1764" s="270">
        <v>4.1399999999999997</v>
      </c>
      <c r="G1764" s="270" t="s">
        <v>223</v>
      </c>
    </row>
    <row r="1765" spans="1:7">
      <c r="A1765" s="270" t="s">
        <v>3593</v>
      </c>
      <c r="B1765" s="270" t="s">
        <v>3594</v>
      </c>
      <c r="C1765" s="270">
        <v>2469</v>
      </c>
      <c r="D1765" s="270">
        <v>776</v>
      </c>
      <c r="E1765" s="270">
        <v>4</v>
      </c>
      <c r="F1765" s="270">
        <v>3.1256666666666666</v>
      </c>
      <c r="G1765" s="270" t="s">
        <v>223</v>
      </c>
    </row>
    <row r="1766" spans="1:7">
      <c r="A1766" s="270" t="s">
        <v>3595</v>
      </c>
      <c r="B1766" s="270" t="s">
        <v>3596</v>
      </c>
      <c r="C1766" s="270">
        <v>2469</v>
      </c>
      <c r="D1766" s="270">
        <v>788</v>
      </c>
      <c r="E1766" s="270">
        <v>4</v>
      </c>
      <c r="F1766" s="270">
        <v>3.82</v>
      </c>
      <c r="G1766" s="270" t="s">
        <v>223</v>
      </c>
    </row>
    <row r="1767" spans="1:7">
      <c r="A1767" s="270" t="s">
        <v>3597</v>
      </c>
      <c r="B1767" s="270" t="s">
        <v>3598</v>
      </c>
      <c r="C1767" s="270">
        <v>2810</v>
      </c>
      <c r="D1767" s="270">
        <v>997.95533333333356</v>
      </c>
      <c r="E1767" s="270">
        <v>12</v>
      </c>
      <c r="F1767" s="270">
        <v>3.44</v>
      </c>
      <c r="G1767" s="270" t="s">
        <v>223</v>
      </c>
    </row>
    <row r="1768" spans="1:7">
      <c r="A1768" s="270" t="s">
        <v>3599</v>
      </c>
      <c r="B1768" s="270" t="s">
        <v>3600</v>
      </c>
      <c r="C1768" s="270">
        <v>2386</v>
      </c>
      <c r="D1768" s="270">
        <v>968.702</v>
      </c>
      <c r="E1768" s="270">
        <v>11</v>
      </c>
      <c r="F1768" s="270">
        <v>7.8483333333333336</v>
      </c>
      <c r="G1768" s="270" t="s">
        <v>226</v>
      </c>
    </row>
    <row r="1769" spans="1:7">
      <c r="A1769" s="270" t="s">
        <v>3601</v>
      </c>
      <c r="B1769" s="270" t="s">
        <v>3602</v>
      </c>
      <c r="C1769" s="270">
        <v>2820</v>
      </c>
      <c r="D1769" s="270">
        <v>995</v>
      </c>
      <c r="E1769" s="270">
        <v>12</v>
      </c>
      <c r="F1769" s="270">
        <v>3.2517857142857136</v>
      </c>
      <c r="G1769" s="270" t="s">
        <v>223</v>
      </c>
    </row>
    <row r="1770" spans="1:7">
      <c r="A1770" s="270" t="s">
        <v>3603</v>
      </c>
      <c r="B1770" s="270" t="s">
        <v>3604</v>
      </c>
      <c r="C1770" s="270">
        <v>2787</v>
      </c>
      <c r="D1770" s="270">
        <v>969.18281818181822</v>
      </c>
      <c r="E1770" s="270">
        <v>11</v>
      </c>
      <c r="F1770" s="270">
        <v>1.75</v>
      </c>
      <c r="G1770" s="270" t="s">
        <v>220</v>
      </c>
    </row>
    <row r="1771" spans="1:7">
      <c r="A1771" s="270" t="s">
        <v>3605</v>
      </c>
      <c r="B1771" s="270" t="s">
        <v>3606</v>
      </c>
      <c r="C1771" s="270">
        <v>1470</v>
      </c>
      <c r="D1771" s="270">
        <v>1088.971</v>
      </c>
      <c r="E1771" s="270">
        <v>16</v>
      </c>
      <c r="F1771" s="270">
        <v>0</v>
      </c>
      <c r="G1771" s="270" t="s">
        <v>217</v>
      </c>
    </row>
    <row r="1772" spans="1:7">
      <c r="A1772" s="270" t="s">
        <v>3607</v>
      </c>
      <c r="B1772" s="270" t="s">
        <v>3606</v>
      </c>
      <c r="C1772" s="270">
        <v>2047</v>
      </c>
      <c r="D1772" s="270">
        <v>1088.971</v>
      </c>
      <c r="E1772" s="270">
        <v>16</v>
      </c>
      <c r="F1772" s="270">
        <v>0</v>
      </c>
      <c r="G1772" s="270" t="s">
        <v>217</v>
      </c>
    </row>
    <row r="1773" spans="1:7">
      <c r="A1773" s="270" t="s">
        <v>3608</v>
      </c>
      <c r="B1773" s="270" t="s">
        <v>3609</v>
      </c>
      <c r="C1773" s="270">
        <v>2337</v>
      </c>
      <c r="D1773" s="270">
        <v>1013</v>
      </c>
      <c r="E1773" s="270">
        <v>13</v>
      </c>
      <c r="F1773" s="270">
        <v>2.7149999999999999</v>
      </c>
      <c r="G1773" s="270" t="s">
        <v>223</v>
      </c>
    </row>
    <row r="1774" spans="1:7">
      <c r="A1774" s="270" t="s">
        <v>3610</v>
      </c>
      <c r="B1774" s="270" t="s">
        <v>3611</v>
      </c>
      <c r="C1774" s="270">
        <v>2630</v>
      </c>
      <c r="D1774" s="270">
        <v>1035.857</v>
      </c>
      <c r="E1774" s="270">
        <v>14</v>
      </c>
      <c r="F1774" s="270">
        <v>2.1578947368421058</v>
      </c>
      <c r="G1774" s="270" t="s">
        <v>220</v>
      </c>
    </row>
    <row r="1775" spans="1:7">
      <c r="A1775" s="270" t="s">
        <v>3612</v>
      </c>
      <c r="B1775" s="270" t="s">
        <v>3613</v>
      </c>
      <c r="C1775" s="270">
        <v>2830</v>
      </c>
      <c r="D1775" s="270">
        <v>1033.1833076923076</v>
      </c>
      <c r="E1775" s="270">
        <v>14</v>
      </c>
      <c r="F1775" s="270">
        <v>2.766428571428571</v>
      </c>
      <c r="G1775" s="270" t="s">
        <v>223</v>
      </c>
    </row>
    <row r="1776" spans="1:7">
      <c r="A1776" s="270" t="s">
        <v>3614</v>
      </c>
      <c r="B1776" s="270" t="s">
        <v>3615</v>
      </c>
      <c r="C1776" s="270">
        <v>2830</v>
      </c>
      <c r="D1776" s="270">
        <v>961.11099999999999</v>
      </c>
      <c r="E1776" s="270">
        <v>11</v>
      </c>
      <c r="F1776" s="270">
        <v>2.1800000000000002</v>
      </c>
      <c r="G1776" s="270" t="s">
        <v>220</v>
      </c>
    </row>
    <row r="1777" spans="1:7">
      <c r="A1777" s="270" t="s">
        <v>3616</v>
      </c>
      <c r="B1777" s="270" t="s">
        <v>3617</v>
      </c>
      <c r="C1777" s="270">
        <v>2469</v>
      </c>
      <c r="D1777" s="270">
        <v>940</v>
      </c>
      <c r="E1777" s="270">
        <v>10</v>
      </c>
      <c r="F1777" s="270">
        <v>3.87</v>
      </c>
      <c r="G1777" s="270" t="s">
        <v>223</v>
      </c>
    </row>
    <row r="1778" spans="1:7">
      <c r="A1778" s="270" t="s">
        <v>3618</v>
      </c>
      <c r="B1778" s="270" t="s">
        <v>3619</v>
      </c>
      <c r="C1778" s="270">
        <v>2321</v>
      </c>
      <c r="D1778" s="270">
        <v>1038.5</v>
      </c>
      <c r="E1778" s="270">
        <v>14</v>
      </c>
      <c r="F1778" s="270">
        <v>0.26</v>
      </c>
      <c r="G1778" s="270" t="s">
        <v>220</v>
      </c>
    </row>
    <row r="1779" spans="1:7">
      <c r="A1779" s="270" t="s">
        <v>3620</v>
      </c>
      <c r="B1779" s="270" t="s">
        <v>3621</v>
      </c>
      <c r="C1779" s="270">
        <v>2787</v>
      </c>
      <c r="D1779" s="270">
        <v>1040.7429999999999</v>
      </c>
      <c r="E1779" s="270">
        <v>14</v>
      </c>
      <c r="F1779" s="270">
        <v>1.5879310344827586</v>
      </c>
      <c r="G1779" s="270" t="s">
        <v>220</v>
      </c>
    </row>
    <row r="1780" spans="1:7">
      <c r="A1780" s="270" t="s">
        <v>3622</v>
      </c>
      <c r="B1780" s="270" t="s">
        <v>3623</v>
      </c>
      <c r="C1780" s="270">
        <v>2840</v>
      </c>
      <c r="D1780" s="270">
        <v>973.74974999999995</v>
      </c>
      <c r="E1780" s="270">
        <v>11</v>
      </c>
      <c r="F1780" s="270">
        <v>14.1</v>
      </c>
      <c r="G1780" s="270" t="s">
        <v>229</v>
      </c>
    </row>
    <row r="1781" spans="1:7">
      <c r="A1781" s="270" t="s">
        <v>3624</v>
      </c>
      <c r="B1781" s="270" t="s">
        <v>3625</v>
      </c>
      <c r="C1781" s="270">
        <v>2590</v>
      </c>
      <c r="D1781" s="270">
        <v>997.99599999999987</v>
      </c>
      <c r="E1781" s="270">
        <v>12</v>
      </c>
      <c r="F1781" s="270">
        <v>2.27</v>
      </c>
      <c r="G1781" s="270" t="s">
        <v>220</v>
      </c>
    </row>
    <row r="1782" spans="1:7">
      <c r="A1782" s="270" t="s">
        <v>3626</v>
      </c>
      <c r="B1782" s="270" t="s">
        <v>3627</v>
      </c>
      <c r="C1782" s="270">
        <v>2290</v>
      </c>
      <c r="D1782" s="270">
        <v>1075.107</v>
      </c>
      <c r="E1782" s="270">
        <v>15</v>
      </c>
      <c r="F1782" s="270">
        <v>0</v>
      </c>
      <c r="G1782" s="270" t="s">
        <v>217</v>
      </c>
    </row>
    <row r="1783" spans="1:7">
      <c r="A1783" s="270" t="s">
        <v>3628</v>
      </c>
      <c r="B1783" s="270" t="s">
        <v>3629</v>
      </c>
      <c r="C1783" s="270">
        <v>2084</v>
      </c>
      <c r="D1783" s="270">
        <v>1108</v>
      </c>
      <c r="E1783" s="270">
        <v>17</v>
      </c>
      <c r="F1783" s="270">
        <v>0</v>
      </c>
      <c r="G1783" s="270" t="s">
        <v>217</v>
      </c>
    </row>
    <row r="1784" spans="1:7">
      <c r="A1784" s="270" t="s">
        <v>3630</v>
      </c>
      <c r="B1784" s="270" t="s">
        <v>3631</v>
      </c>
      <c r="C1784" s="270">
        <v>2484</v>
      </c>
      <c r="D1784" s="270">
        <v>1055</v>
      </c>
      <c r="E1784" s="270">
        <v>15</v>
      </c>
      <c r="F1784" s="270">
        <v>0.80812499999999987</v>
      </c>
      <c r="G1784" s="270" t="s">
        <v>220</v>
      </c>
    </row>
    <row r="1785" spans="1:7">
      <c r="A1785" s="270" t="s">
        <v>3632</v>
      </c>
      <c r="B1785" s="270" t="s">
        <v>3633</v>
      </c>
      <c r="C1785" s="270">
        <v>2203</v>
      </c>
      <c r="D1785" s="270">
        <v>1021.914</v>
      </c>
      <c r="E1785" s="270">
        <v>13</v>
      </c>
      <c r="F1785" s="270">
        <v>0</v>
      </c>
      <c r="G1785" s="270" t="s">
        <v>217</v>
      </c>
    </row>
    <row r="1786" spans="1:7">
      <c r="A1786" s="270" t="s">
        <v>3634</v>
      </c>
      <c r="B1786" s="270" t="s">
        <v>3635</v>
      </c>
      <c r="C1786" s="270">
        <v>2484</v>
      </c>
      <c r="D1786" s="270">
        <v>984.85400000000004</v>
      </c>
      <c r="E1786" s="270">
        <v>12</v>
      </c>
      <c r="F1786" s="270">
        <v>0.52</v>
      </c>
      <c r="G1786" s="270" t="s">
        <v>220</v>
      </c>
    </row>
    <row r="1787" spans="1:7">
      <c r="A1787" s="270" t="s">
        <v>3636</v>
      </c>
      <c r="B1787" s="270" t="s">
        <v>3637</v>
      </c>
      <c r="C1787" s="270">
        <v>2430</v>
      </c>
      <c r="D1787" s="270">
        <v>1057</v>
      </c>
      <c r="E1787" s="270">
        <v>15</v>
      </c>
      <c r="F1787" s="270">
        <v>1.5296000000000003</v>
      </c>
      <c r="G1787" s="270" t="s">
        <v>220</v>
      </c>
    </row>
    <row r="1788" spans="1:7">
      <c r="A1788" s="270" t="s">
        <v>3638</v>
      </c>
      <c r="B1788" s="270" t="s">
        <v>3639</v>
      </c>
      <c r="C1788" s="270">
        <v>2372</v>
      </c>
      <c r="D1788" s="270">
        <v>936.41399999999999</v>
      </c>
      <c r="E1788" s="270">
        <v>10</v>
      </c>
      <c r="F1788" s="270">
        <v>3.8971428571428568</v>
      </c>
      <c r="G1788" s="270" t="s">
        <v>223</v>
      </c>
    </row>
    <row r="1789" spans="1:7">
      <c r="A1789" s="270" t="s">
        <v>3640</v>
      </c>
      <c r="B1789" s="270" t="s">
        <v>3641</v>
      </c>
      <c r="C1789" s="270">
        <v>2350</v>
      </c>
      <c r="D1789" s="270">
        <v>1065.2159999999999</v>
      </c>
      <c r="E1789" s="270">
        <v>15</v>
      </c>
      <c r="F1789" s="270">
        <v>3.8563636363636364</v>
      </c>
      <c r="G1789" s="270" t="s">
        <v>223</v>
      </c>
    </row>
    <row r="1790" spans="1:7">
      <c r="A1790" s="270" t="s">
        <v>3642</v>
      </c>
      <c r="B1790" s="270" t="s">
        <v>3643</v>
      </c>
      <c r="C1790" s="270">
        <v>2460</v>
      </c>
      <c r="D1790" s="270">
        <v>876.85699999999997</v>
      </c>
      <c r="E1790" s="270">
        <v>8</v>
      </c>
      <c r="F1790" s="270">
        <v>2.925238095238095</v>
      </c>
      <c r="G1790" s="270" t="s">
        <v>223</v>
      </c>
    </row>
    <row r="1791" spans="1:7">
      <c r="A1791" s="270" t="s">
        <v>3644</v>
      </c>
      <c r="B1791" s="270" t="s">
        <v>3645</v>
      </c>
      <c r="C1791" s="270">
        <v>2484</v>
      </c>
      <c r="D1791" s="270">
        <v>989.45</v>
      </c>
      <c r="E1791" s="270">
        <v>12</v>
      </c>
      <c r="F1791" s="270">
        <v>0.47</v>
      </c>
      <c r="G1791" s="270" t="s">
        <v>220</v>
      </c>
    </row>
    <row r="1792" spans="1:7">
      <c r="A1792" s="270" t="s">
        <v>3646</v>
      </c>
      <c r="B1792" s="270" t="s">
        <v>3647</v>
      </c>
      <c r="C1792" s="270">
        <v>2443</v>
      </c>
      <c r="D1792" s="270">
        <v>967.65</v>
      </c>
      <c r="E1792" s="270">
        <v>11</v>
      </c>
      <c r="F1792" s="270">
        <v>1.58</v>
      </c>
      <c r="G1792" s="270" t="s">
        <v>220</v>
      </c>
    </row>
    <row r="1793" spans="1:7">
      <c r="A1793" s="270" t="s">
        <v>3648</v>
      </c>
      <c r="B1793" s="270" t="s">
        <v>3649</v>
      </c>
      <c r="C1793" s="270">
        <v>2340</v>
      </c>
      <c r="D1793" s="270">
        <v>899</v>
      </c>
      <c r="E1793" s="270">
        <v>8</v>
      </c>
      <c r="F1793" s="270">
        <v>2.4462068965517245</v>
      </c>
      <c r="G1793" s="270" t="s">
        <v>223</v>
      </c>
    </row>
    <row r="1794" spans="1:7">
      <c r="A1794" s="270" t="s">
        <v>3650</v>
      </c>
      <c r="B1794" s="270" t="s">
        <v>3651</v>
      </c>
      <c r="C1794" s="270">
        <v>2117</v>
      </c>
      <c r="D1794" s="270">
        <v>1001.864</v>
      </c>
      <c r="E1794" s="270">
        <v>13</v>
      </c>
      <c r="F1794" s="270" t="s">
        <v>356</v>
      </c>
      <c r="G1794" s="270" t="s">
        <v>217</v>
      </c>
    </row>
    <row r="1795" spans="1:7">
      <c r="A1795" s="270" t="s">
        <v>3652</v>
      </c>
      <c r="B1795" s="270" t="s">
        <v>3653</v>
      </c>
      <c r="C1795" s="270">
        <v>2117</v>
      </c>
      <c r="D1795" s="270">
        <v>1028.713</v>
      </c>
      <c r="E1795" s="270">
        <v>14</v>
      </c>
      <c r="F1795" s="270" t="s">
        <v>356</v>
      </c>
      <c r="G1795" s="270" t="s">
        <v>217</v>
      </c>
    </row>
    <row r="1796" spans="1:7">
      <c r="A1796" s="270" t="s">
        <v>3654</v>
      </c>
      <c r="B1796" s="270" t="s">
        <v>3655</v>
      </c>
      <c r="C1796" s="270">
        <v>2370</v>
      </c>
      <c r="D1796" s="270">
        <v>1033</v>
      </c>
      <c r="E1796" s="270">
        <v>14</v>
      </c>
      <c r="F1796" s="270">
        <v>3.61</v>
      </c>
      <c r="G1796" s="270" t="s">
        <v>223</v>
      </c>
    </row>
    <row r="1797" spans="1:7">
      <c r="A1797" s="270" t="s">
        <v>3656</v>
      </c>
      <c r="B1797" s="270" t="s">
        <v>3657</v>
      </c>
      <c r="C1797" s="270">
        <v>2453</v>
      </c>
      <c r="D1797" s="270">
        <v>866</v>
      </c>
      <c r="E1797" s="270">
        <v>7</v>
      </c>
      <c r="F1797" s="270">
        <v>4.43</v>
      </c>
      <c r="G1797" s="270" t="s">
        <v>223</v>
      </c>
    </row>
    <row r="1798" spans="1:7">
      <c r="A1798" s="270" t="s">
        <v>3658</v>
      </c>
      <c r="B1798" s="270" t="s">
        <v>3659</v>
      </c>
      <c r="C1798" s="270">
        <v>2844</v>
      </c>
      <c r="D1798" s="270">
        <v>952.94899999999996</v>
      </c>
      <c r="E1798" s="270">
        <v>11</v>
      </c>
      <c r="F1798" s="270">
        <v>4.3</v>
      </c>
      <c r="G1798" s="270" t="s">
        <v>223</v>
      </c>
    </row>
    <row r="1799" spans="1:7">
      <c r="A1799" s="270" t="s">
        <v>3660</v>
      </c>
      <c r="B1799" s="270" t="s">
        <v>3661</v>
      </c>
      <c r="C1799" s="270">
        <v>2787</v>
      </c>
      <c r="D1799" s="270">
        <v>969.18281818181822</v>
      </c>
      <c r="E1799" s="270">
        <v>11</v>
      </c>
      <c r="F1799" s="270">
        <v>2.2200000000000002</v>
      </c>
      <c r="G1799" s="270" t="s">
        <v>220</v>
      </c>
    </row>
    <row r="1800" spans="1:7">
      <c r="A1800" s="270" t="s">
        <v>3662</v>
      </c>
      <c r="B1800" s="270" t="s">
        <v>3663</v>
      </c>
      <c r="C1800" s="270">
        <v>2480</v>
      </c>
      <c r="D1800" s="270">
        <v>997</v>
      </c>
      <c r="E1800" s="270">
        <v>12</v>
      </c>
      <c r="F1800" s="270">
        <v>1.0053448275862069</v>
      </c>
      <c r="G1800" s="270" t="s">
        <v>220</v>
      </c>
    </row>
    <row r="1801" spans="1:7">
      <c r="A1801" s="270" t="s">
        <v>3664</v>
      </c>
      <c r="B1801" s="270" t="s">
        <v>3665</v>
      </c>
      <c r="C1801" s="270">
        <v>2484</v>
      </c>
      <c r="D1801" s="270">
        <v>984</v>
      </c>
      <c r="E1801" s="270">
        <v>12</v>
      </c>
      <c r="F1801" s="270">
        <v>0.37</v>
      </c>
      <c r="G1801" s="270" t="s">
        <v>220</v>
      </c>
    </row>
    <row r="1802" spans="1:7">
      <c r="A1802" s="270" t="s">
        <v>3666</v>
      </c>
      <c r="B1802" s="270" t="s">
        <v>3667</v>
      </c>
      <c r="C1802" s="270">
        <v>2849</v>
      </c>
      <c r="D1802" s="270">
        <v>1036.6669999999999</v>
      </c>
      <c r="E1802" s="270">
        <v>14</v>
      </c>
      <c r="F1802" s="270">
        <v>3.5684999999999993</v>
      </c>
      <c r="G1802" s="270" t="s">
        <v>223</v>
      </c>
    </row>
    <row r="1803" spans="1:7">
      <c r="A1803" s="270" t="s">
        <v>3668</v>
      </c>
      <c r="B1803" s="270" t="s">
        <v>3669</v>
      </c>
      <c r="C1803" s="270">
        <v>2420</v>
      </c>
      <c r="D1803" s="270">
        <v>927.10500000000002</v>
      </c>
      <c r="E1803" s="270">
        <v>10</v>
      </c>
      <c r="F1803" s="270">
        <v>1.2</v>
      </c>
      <c r="G1803" s="270" t="s">
        <v>220</v>
      </c>
    </row>
    <row r="1804" spans="1:7">
      <c r="A1804" s="270" t="s">
        <v>3670</v>
      </c>
      <c r="B1804" s="270" t="s">
        <v>3671</v>
      </c>
      <c r="C1804" s="270">
        <v>2340</v>
      </c>
      <c r="D1804" s="270">
        <v>1015</v>
      </c>
      <c r="E1804" s="270">
        <v>13</v>
      </c>
      <c r="F1804" s="270">
        <v>2.33</v>
      </c>
      <c r="G1804" s="270" t="s">
        <v>220</v>
      </c>
    </row>
    <row r="1805" spans="1:7">
      <c r="A1805" s="270" t="s">
        <v>3672</v>
      </c>
      <c r="B1805" s="270" t="s">
        <v>3673</v>
      </c>
      <c r="C1805" s="270">
        <v>2795</v>
      </c>
      <c r="D1805" s="270">
        <v>1066.1210000000001</v>
      </c>
      <c r="E1805" s="270">
        <v>15</v>
      </c>
      <c r="F1805" s="270">
        <v>1.7092537313432823</v>
      </c>
      <c r="G1805" s="270" t="s">
        <v>220</v>
      </c>
    </row>
    <row r="1806" spans="1:7">
      <c r="A1806" s="270" t="s">
        <v>3674</v>
      </c>
      <c r="B1806" s="270" t="s">
        <v>3675</v>
      </c>
      <c r="C1806" s="270">
        <v>2795</v>
      </c>
      <c r="D1806" s="270">
        <v>1019.7131145833332</v>
      </c>
      <c r="E1806" s="270">
        <v>13</v>
      </c>
      <c r="F1806" s="270">
        <v>1.05</v>
      </c>
      <c r="G1806" s="270" t="s">
        <v>220</v>
      </c>
    </row>
    <row r="1807" spans="1:7">
      <c r="A1807" s="270" t="s">
        <v>3676</v>
      </c>
      <c r="B1807" s="270" t="s">
        <v>3677</v>
      </c>
      <c r="C1807" s="270">
        <v>2529</v>
      </c>
      <c r="D1807" s="270">
        <v>1071.5</v>
      </c>
      <c r="E1807" s="270">
        <v>15</v>
      </c>
      <c r="F1807" s="270">
        <v>4.58</v>
      </c>
      <c r="G1807" s="270" t="s">
        <v>223</v>
      </c>
    </row>
    <row r="1808" spans="1:7">
      <c r="A1808" s="270" t="s">
        <v>3678</v>
      </c>
      <c r="B1808" s="270" t="s">
        <v>3677</v>
      </c>
      <c r="C1808" s="270">
        <v>2869</v>
      </c>
      <c r="D1808" s="270">
        <v>1071.5</v>
      </c>
      <c r="E1808" s="270">
        <v>15</v>
      </c>
      <c r="F1808" s="270">
        <v>4.58</v>
      </c>
      <c r="G1808" s="270" t="s">
        <v>223</v>
      </c>
    </row>
    <row r="1809" spans="1:7">
      <c r="A1809" s="270" t="s">
        <v>3679</v>
      </c>
      <c r="B1809" s="270" t="s">
        <v>3680</v>
      </c>
      <c r="C1809" s="270">
        <v>2321</v>
      </c>
      <c r="D1809" s="270">
        <v>1037.8408999999999</v>
      </c>
      <c r="E1809" s="270">
        <v>14</v>
      </c>
      <c r="F1809" s="270">
        <v>0.46</v>
      </c>
      <c r="G1809" s="270" t="s">
        <v>220</v>
      </c>
    </row>
    <row r="1810" spans="1:7">
      <c r="A1810" s="270" t="s">
        <v>3681</v>
      </c>
      <c r="B1810" s="270" t="s">
        <v>3682</v>
      </c>
      <c r="C1810" s="270">
        <v>2330</v>
      </c>
      <c r="D1810" s="270">
        <v>999.2</v>
      </c>
      <c r="E1810" s="270">
        <v>12</v>
      </c>
      <c r="F1810" s="270">
        <v>1.9385964912280704</v>
      </c>
      <c r="G1810" s="270" t="s">
        <v>220</v>
      </c>
    </row>
    <row r="1811" spans="1:7">
      <c r="A1811" s="270" t="s">
        <v>3683</v>
      </c>
      <c r="B1811" s="270" t="s">
        <v>3684</v>
      </c>
      <c r="C1811" s="270">
        <v>2479</v>
      </c>
      <c r="D1811" s="270">
        <v>982.70600000000002</v>
      </c>
      <c r="E1811" s="270">
        <v>12</v>
      </c>
      <c r="F1811" s="270">
        <v>0.99</v>
      </c>
      <c r="G1811" s="270" t="s">
        <v>220</v>
      </c>
    </row>
    <row r="1812" spans="1:7">
      <c r="A1812" s="270" t="s">
        <v>3685</v>
      </c>
      <c r="B1812" s="270" t="s">
        <v>3684</v>
      </c>
      <c r="C1812" s="270">
        <v>2480</v>
      </c>
      <c r="D1812" s="270">
        <v>982.70600000000002</v>
      </c>
      <c r="E1812" s="270">
        <v>12</v>
      </c>
      <c r="F1812" s="270">
        <v>0.99</v>
      </c>
      <c r="G1812" s="270" t="s">
        <v>220</v>
      </c>
    </row>
    <row r="1813" spans="1:7">
      <c r="A1813" s="270" t="s">
        <v>3686</v>
      </c>
      <c r="B1813" s="270" t="s">
        <v>3687</v>
      </c>
      <c r="C1813" s="270">
        <v>2321</v>
      </c>
      <c r="D1813" s="270">
        <v>1072.5530000000001</v>
      </c>
      <c r="E1813" s="270">
        <v>15</v>
      </c>
      <c r="F1813" s="270">
        <v>0.32277777777777766</v>
      </c>
      <c r="G1813" s="270" t="s">
        <v>220</v>
      </c>
    </row>
    <row r="1814" spans="1:7">
      <c r="A1814" s="270" t="s">
        <v>3688</v>
      </c>
      <c r="B1814" s="270" t="s">
        <v>3689</v>
      </c>
      <c r="C1814" s="270">
        <v>2849</v>
      </c>
      <c r="D1814" s="270">
        <v>981.5</v>
      </c>
      <c r="E1814" s="270">
        <v>12</v>
      </c>
      <c r="F1814" s="270">
        <v>3.5684999999999993</v>
      </c>
      <c r="G1814" s="270" t="s">
        <v>223</v>
      </c>
    </row>
    <row r="1815" spans="1:7">
      <c r="A1815" s="270" t="s">
        <v>3690</v>
      </c>
      <c r="B1815" s="270" t="s">
        <v>3691</v>
      </c>
      <c r="C1815" s="270">
        <v>2158</v>
      </c>
      <c r="D1815" s="270">
        <v>1099.9559999999999</v>
      </c>
      <c r="E1815" s="270">
        <v>16</v>
      </c>
      <c r="F1815" s="270">
        <v>0</v>
      </c>
      <c r="G1815" s="270" t="s">
        <v>217</v>
      </c>
    </row>
    <row r="1816" spans="1:7">
      <c r="A1816" s="270" t="s">
        <v>3692</v>
      </c>
      <c r="B1816" s="270" t="s">
        <v>3691</v>
      </c>
      <c r="C1816" s="270">
        <v>2330</v>
      </c>
      <c r="D1816" s="270">
        <v>1005.429</v>
      </c>
      <c r="E1816" s="270">
        <v>13</v>
      </c>
      <c r="F1816" s="270">
        <v>0</v>
      </c>
      <c r="G1816" s="270" t="s">
        <v>217</v>
      </c>
    </row>
    <row r="1817" spans="1:7">
      <c r="A1817" s="270" t="s">
        <v>3693</v>
      </c>
      <c r="B1817" s="270" t="s">
        <v>3694</v>
      </c>
      <c r="C1817" s="270">
        <v>2795</v>
      </c>
      <c r="D1817" s="270">
        <v>1036.1400000000001</v>
      </c>
      <c r="E1817" s="270">
        <v>14</v>
      </c>
      <c r="F1817" s="270">
        <v>1.7092537313432823</v>
      </c>
      <c r="G1817" s="270" t="s">
        <v>220</v>
      </c>
    </row>
    <row r="1818" spans="1:7">
      <c r="A1818" s="270" t="s">
        <v>3695</v>
      </c>
      <c r="B1818" s="270" t="s">
        <v>3696</v>
      </c>
      <c r="C1818" s="270">
        <v>2487</v>
      </c>
      <c r="D1818" s="270">
        <v>1004.917</v>
      </c>
      <c r="E1818" s="270">
        <v>13</v>
      </c>
      <c r="F1818" s="270">
        <v>0.4</v>
      </c>
      <c r="G1818" s="270" t="s">
        <v>220</v>
      </c>
    </row>
    <row r="1819" spans="1:7">
      <c r="A1819" s="270" t="s">
        <v>3697</v>
      </c>
      <c r="B1819" s="270" t="s">
        <v>3698</v>
      </c>
      <c r="C1819" s="270">
        <v>2344</v>
      </c>
      <c r="D1819" s="270">
        <v>1041.6759999999999</v>
      </c>
      <c r="E1819" s="270">
        <v>14</v>
      </c>
      <c r="F1819" s="270">
        <v>2.19</v>
      </c>
      <c r="G1819" s="270" t="s">
        <v>220</v>
      </c>
    </row>
    <row r="1820" spans="1:7">
      <c r="A1820" s="270" t="s">
        <v>3699</v>
      </c>
      <c r="B1820" s="270" t="s">
        <v>3700</v>
      </c>
      <c r="C1820" s="270">
        <v>2486</v>
      </c>
      <c r="D1820" s="270">
        <v>1008</v>
      </c>
      <c r="E1820" s="270">
        <v>13</v>
      </c>
      <c r="F1820" s="270">
        <v>9.9999999999999992E-2</v>
      </c>
      <c r="G1820" s="270" t="s">
        <v>217</v>
      </c>
    </row>
    <row r="1821" spans="1:7">
      <c r="A1821" s="270" t="s">
        <v>3701</v>
      </c>
      <c r="B1821" s="270" t="s">
        <v>3702</v>
      </c>
      <c r="C1821" s="270">
        <v>2622</v>
      </c>
      <c r="D1821" s="270">
        <v>1077</v>
      </c>
      <c r="E1821" s="270">
        <v>16</v>
      </c>
      <c r="F1821" s="270">
        <v>2.2444444444444436</v>
      </c>
      <c r="G1821" s="270" t="s">
        <v>220</v>
      </c>
    </row>
    <row r="1822" spans="1:7">
      <c r="A1822" s="270" t="s">
        <v>3703</v>
      </c>
      <c r="B1822" s="270" t="s">
        <v>3704</v>
      </c>
      <c r="C1822" s="270">
        <v>2536</v>
      </c>
      <c r="D1822" s="270">
        <v>987.33917857142865</v>
      </c>
      <c r="E1822" s="270">
        <v>12</v>
      </c>
      <c r="F1822" s="270">
        <v>2.04</v>
      </c>
      <c r="G1822" s="270" t="s">
        <v>220</v>
      </c>
    </row>
    <row r="1823" spans="1:7">
      <c r="A1823" s="270" t="s">
        <v>3705</v>
      </c>
      <c r="B1823" s="270" t="s">
        <v>3706</v>
      </c>
      <c r="C1823" s="270">
        <v>2536</v>
      </c>
      <c r="D1823" s="270">
        <v>1023</v>
      </c>
      <c r="E1823" s="270">
        <v>13</v>
      </c>
      <c r="F1823" s="270">
        <v>2.23</v>
      </c>
      <c r="G1823" s="270" t="s">
        <v>220</v>
      </c>
    </row>
    <row r="1824" spans="1:7">
      <c r="A1824" s="270" t="s">
        <v>3707</v>
      </c>
      <c r="B1824" s="270" t="s">
        <v>3708</v>
      </c>
      <c r="C1824" s="270">
        <v>2536</v>
      </c>
      <c r="D1824" s="270">
        <v>987.33917857142865</v>
      </c>
      <c r="E1824" s="270">
        <v>12</v>
      </c>
      <c r="F1824" s="270">
        <v>2.06</v>
      </c>
      <c r="G1824" s="270" t="s">
        <v>220</v>
      </c>
    </row>
    <row r="1825" spans="1:7">
      <c r="A1825" s="270" t="s">
        <v>3709</v>
      </c>
      <c r="B1825" s="270" t="s">
        <v>3710</v>
      </c>
      <c r="C1825" s="270">
        <v>2259</v>
      </c>
      <c r="D1825" s="270">
        <v>1032.875</v>
      </c>
      <c r="E1825" s="270">
        <v>14</v>
      </c>
      <c r="F1825" s="270">
        <v>0.24000000000000005</v>
      </c>
      <c r="G1825" s="270" t="s">
        <v>220</v>
      </c>
    </row>
    <row r="1826" spans="1:7">
      <c r="A1826" s="270" t="s">
        <v>3711</v>
      </c>
      <c r="B1826" s="270" t="s">
        <v>3712</v>
      </c>
      <c r="C1826" s="270">
        <v>2850</v>
      </c>
      <c r="D1826" s="270">
        <v>1008.1291973684209</v>
      </c>
      <c r="E1826" s="270">
        <v>13</v>
      </c>
      <c r="F1826" s="270">
        <v>4.63</v>
      </c>
      <c r="G1826" s="270" t="s">
        <v>223</v>
      </c>
    </row>
    <row r="1827" spans="1:7">
      <c r="A1827" s="270" t="s">
        <v>3713</v>
      </c>
      <c r="B1827" s="270" t="s">
        <v>3714</v>
      </c>
      <c r="C1827" s="270">
        <v>2482</v>
      </c>
      <c r="D1827" s="270">
        <v>934.37600000000009</v>
      </c>
      <c r="E1827" s="270">
        <v>10</v>
      </c>
      <c r="F1827" s="270">
        <v>0.88</v>
      </c>
      <c r="G1827" s="270" t="s">
        <v>220</v>
      </c>
    </row>
    <row r="1828" spans="1:7">
      <c r="A1828" s="270" t="s">
        <v>3715</v>
      </c>
      <c r="B1828" s="270" t="s">
        <v>3716</v>
      </c>
      <c r="C1828" s="270">
        <v>2420</v>
      </c>
      <c r="D1828" s="270">
        <v>987.50299999999993</v>
      </c>
      <c r="E1828" s="270">
        <v>12</v>
      </c>
      <c r="F1828" s="270">
        <v>2.04</v>
      </c>
      <c r="G1828" s="270" t="s">
        <v>220</v>
      </c>
    </row>
    <row r="1829" spans="1:7">
      <c r="A1829" s="270" t="s">
        <v>3717</v>
      </c>
      <c r="B1829" s="270" t="s">
        <v>3718</v>
      </c>
      <c r="C1829" s="270">
        <v>2350</v>
      </c>
      <c r="D1829" s="270">
        <v>1070</v>
      </c>
      <c r="E1829" s="270">
        <v>15</v>
      </c>
      <c r="F1829" s="270">
        <v>3.8563636363636364</v>
      </c>
      <c r="G1829" s="270" t="s">
        <v>223</v>
      </c>
    </row>
    <row r="1830" spans="1:7">
      <c r="A1830" s="270" t="s">
        <v>3719</v>
      </c>
      <c r="B1830" s="270" t="s">
        <v>3720</v>
      </c>
      <c r="C1830" s="270">
        <v>2429</v>
      </c>
      <c r="D1830" s="270">
        <v>998</v>
      </c>
      <c r="E1830" s="270">
        <v>12</v>
      </c>
      <c r="F1830" s="270">
        <v>1.87</v>
      </c>
      <c r="G1830" s="270" t="s">
        <v>220</v>
      </c>
    </row>
    <row r="1831" spans="1:7">
      <c r="A1831" s="270" t="s">
        <v>3721</v>
      </c>
      <c r="B1831" s="270" t="s">
        <v>3722</v>
      </c>
      <c r="C1831" s="270">
        <v>2469</v>
      </c>
      <c r="D1831" s="270">
        <v>887.39666666666665</v>
      </c>
      <c r="E1831" s="270">
        <v>8</v>
      </c>
      <c r="F1831" s="270">
        <v>1.76</v>
      </c>
      <c r="G1831" s="270" t="s">
        <v>220</v>
      </c>
    </row>
    <row r="1832" spans="1:7">
      <c r="A1832" s="270" t="s">
        <v>3723</v>
      </c>
      <c r="B1832" s="270" t="s">
        <v>3724</v>
      </c>
      <c r="C1832" s="270">
        <v>2470</v>
      </c>
      <c r="D1832" s="270">
        <v>950.35625000000005</v>
      </c>
      <c r="E1832" s="270">
        <v>10</v>
      </c>
      <c r="F1832" s="270">
        <v>1.84</v>
      </c>
      <c r="G1832" s="270" t="s">
        <v>220</v>
      </c>
    </row>
    <row r="1833" spans="1:7">
      <c r="A1833" s="270" t="s">
        <v>3725</v>
      </c>
      <c r="B1833" s="270" t="s">
        <v>3726</v>
      </c>
      <c r="C1833" s="270">
        <v>2469</v>
      </c>
      <c r="D1833" s="270">
        <v>887.39666666666665</v>
      </c>
      <c r="E1833" s="270">
        <v>8</v>
      </c>
      <c r="F1833" s="270">
        <v>2.14</v>
      </c>
      <c r="G1833" s="270" t="s">
        <v>220</v>
      </c>
    </row>
    <row r="1834" spans="1:7">
      <c r="A1834" s="270" t="s">
        <v>3727</v>
      </c>
      <c r="B1834" s="270" t="s">
        <v>3728</v>
      </c>
      <c r="C1834" s="270">
        <v>2470</v>
      </c>
      <c r="D1834" s="270">
        <v>958.57100000000003</v>
      </c>
      <c r="E1834" s="270">
        <v>11</v>
      </c>
      <c r="F1834" s="270">
        <v>1.4941666666666666</v>
      </c>
      <c r="G1834" s="270" t="s">
        <v>220</v>
      </c>
    </row>
    <row r="1835" spans="1:7">
      <c r="A1835" s="270" t="s">
        <v>3729</v>
      </c>
      <c r="B1835" s="270" t="s">
        <v>3730</v>
      </c>
      <c r="C1835" s="270">
        <v>2330</v>
      </c>
      <c r="D1835" s="270">
        <v>1046</v>
      </c>
      <c r="E1835" s="270">
        <v>14</v>
      </c>
      <c r="F1835" s="270">
        <v>1.9385964912280704</v>
      </c>
      <c r="G1835" s="270" t="s">
        <v>220</v>
      </c>
    </row>
    <row r="1836" spans="1:7">
      <c r="A1836" s="270" t="s">
        <v>3731</v>
      </c>
      <c r="B1836" s="270" t="s">
        <v>3732</v>
      </c>
      <c r="C1836" s="270">
        <v>2558</v>
      </c>
      <c r="D1836" s="270">
        <v>945.67100000000005</v>
      </c>
      <c r="E1836" s="270">
        <v>10</v>
      </c>
      <c r="F1836" s="270">
        <v>0</v>
      </c>
      <c r="G1836" s="270" t="s">
        <v>217</v>
      </c>
    </row>
    <row r="1837" spans="1:7">
      <c r="A1837" s="270" t="s">
        <v>3733</v>
      </c>
      <c r="B1837" s="270" t="s">
        <v>3732</v>
      </c>
      <c r="C1837" s="270">
        <v>2566</v>
      </c>
      <c r="D1837" s="270">
        <v>945.67100000000005</v>
      </c>
      <c r="E1837" s="270">
        <v>10</v>
      </c>
      <c r="F1837" s="270">
        <v>0</v>
      </c>
      <c r="G1837" s="270" t="s">
        <v>217</v>
      </c>
    </row>
    <row r="1838" spans="1:7">
      <c r="A1838" s="270" t="s">
        <v>3734</v>
      </c>
      <c r="B1838" s="270" t="s">
        <v>3735</v>
      </c>
      <c r="C1838" s="270">
        <v>2324</v>
      </c>
      <c r="D1838" s="270">
        <v>1017.529</v>
      </c>
      <c r="E1838" s="270">
        <v>13</v>
      </c>
      <c r="F1838" s="270">
        <v>0.86433333333333329</v>
      </c>
      <c r="G1838" s="270" t="s">
        <v>220</v>
      </c>
    </row>
    <row r="1839" spans="1:7">
      <c r="A1839" s="270" t="s">
        <v>3736</v>
      </c>
      <c r="B1839" s="270" t="s">
        <v>3737</v>
      </c>
      <c r="C1839" s="270">
        <v>2206</v>
      </c>
      <c r="D1839" s="270">
        <v>1011.641</v>
      </c>
      <c r="E1839" s="270">
        <v>13</v>
      </c>
      <c r="F1839" s="270">
        <v>0</v>
      </c>
      <c r="G1839" s="270" t="s">
        <v>217</v>
      </c>
    </row>
    <row r="1840" spans="1:7">
      <c r="A1840" s="270" t="s">
        <v>3738</v>
      </c>
      <c r="B1840" s="270" t="s">
        <v>3739</v>
      </c>
      <c r="C1840" s="270">
        <v>2640</v>
      </c>
      <c r="D1840" s="270">
        <v>1033.835</v>
      </c>
      <c r="E1840" s="270">
        <v>14</v>
      </c>
      <c r="F1840" s="270">
        <v>1.4728571428571426</v>
      </c>
      <c r="G1840" s="270" t="s">
        <v>220</v>
      </c>
    </row>
    <row r="1841" spans="1:7">
      <c r="A1841" s="270" t="s">
        <v>3740</v>
      </c>
      <c r="B1841" s="270" t="s">
        <v>3741</v>
      </c>
      <c r="C1841" s="270">
        <v>2478</v>
      </c>
      <c r="D1841" s="270">
        <v>1030.057</v>
      </c>
      <c r="E1841" s="270">
        <v>14</v>
      </c>
      <c r="F1841" s="270">
        <v>0.7</v>
      </c>
      <c r="G1841" s="270" t="s">
        <v>220</v>
      </c>
    </row>
    <row r="1842" spans="1:7">
      <c r="A1842" s="270" t="s">
        <v>3742</v>
      </c>
      <c r="B1842" s="270" t="s">
        <v>3743</v>
      </c>
      <c r="C1842" s="270">
        <v>2335</v>
      </c>
      <c r="D1842" s="270">
        <v>1017.3630000000001</v>
      </c>
      <c r="E1842" s="270">
        <v>13</v>
      </c>
      <c r="F1842" s="270">
        <v>0.56999999999999995</v>
      </c>
      <c r="G1842" s="270" t="s">
        <v>220</v>
      </c>
    </row>
    <row r="1843" spans="1:7">
      <c r="A1843" s="270" t="s">
        <v>3744</v>
      </c>
      <c r="B1843" s="270" t="s">
        <v>3745</v>
      </c>
      <c r="C1843" s="270">
        <v>4169</v>
      </c>
      <c r="D1843" s="270" t="s">
        <v>356</v>
      </c>
      <c r="E1843" s="270" t="s">
        <v>3746</v>
      </c>
      <c r="F1843" s="270" t="s">
        <v>356</v>
      </c>
      <c r="G1843" s="270" t="s">
        <v>217</v>
      </c>
    </row>
    <row r="1844" spans="1:7">
      <c r="A1844" s="270" t="s">
        <v>3747</v>
      </c>
      <c r="B1844" s="270" t="s">
        <v>3748</v>
      </c>
      <c r="C1844" s="270">
        <v>2471</v>
      </c>
      <c r="D1844" s="270">
        <v>984.34100000000001</v>
      </c>
      <c r="E1844" s="270">
        <v>12</v>
      </c>
      <c r="F1844" s="270">
        <v>1.1560000000000001</v>
      </c>
      <c r="G1844" s="270" t="s">
        <v>220</v>
      </c>
    </row>
    <row r="1845" spans="1:7">
      <c r="A1845" s="270" t="s">
        <v>3749</v>
      </c>
      <c r="B1845" s="270" t="s">
        <v>3750</v>
      </c>
      <c r="C1845" s="270">
        <v>2518</v>
      </c>
      <c r="D1845" s="270">
        <v>938.62900000000002</v>
      </c>
      <c r="E1845" s="270">
        <v>10</v>
      </c>
      <c r="F1845" s="270">
        <v>0.09</v>
      </c>
      <c r="G1845" s="270" t="s">
        <v>217</v>
      </c>
    </row>
    <row r="1846" spans="1:7">
      <c r="A1846" s="270" t="s">
        <v>3751</v>
      </c>
      <c r="B1846" s="270" t="s">
        <v>3752</v>
      </c>
      <c r="C1846" s="270">
        <v>2250</v>
      </c>
      <c r="D1846" s="270">
        <v>987.05</v>
      </c>
      <c r="E1846" s="270">
        <v>12</v>
      </c>
      <c r="F1846" s="270">
        <v>0</v>
      </c>
      <c r="G1846" s="270" t="s">
        <v>217</v>
      </c>
    </row>
    <row r="1847" spans="1:7">
      <c r="A1847" s="270" t="s">
        <v>3753</v>
      </c>
      <c r="B1847" s="270" t="s">
        <v>3754</v>
      </c>
      <c r="C1847" s="270">
        <v>2311</v>
      </c>
      <c r="D1847" s="270">
        <v>981.09100000000001</v>
      </c>
      <c r="E1847" s="270">
        <v>12</v>
      </c>
      <c r="F1847" s="270">
        <v>1.46</v>
      </c>
      <c r="G1847" s="270" t="s">
        <v>220</v>
      </c>
    </row>
    <row r="1848" spans="1:7">
      <c r="A1848" s="270" t="s">
        <v>3755</v>
      </c>
      <c r="B1848" s="270" t="s">
        <v>3756</v>
      </c>
      <c r="C1848" s="270">
        <v>2680</v>
      </c>
      <c r="D1848" s="270">
        <v>1005.0464285714285</v>
      </c>
      <c r="E1848" s="270">
        <v>13</v>
      </c>
      <c r="F1848" s="270">
        <v>3.61375</v>
      </c>
      <c r="G1848" s="270" t="s">
        <v>223</v>
      </c>
    </row>
    <row r="1849" spans="1:7">
      <c r="A1849" s="270" t="s">
        <v>3757</v>
      </c>
      <c r="B1849" s="270" t="s">
        <v>3758</v>
      </c>
      <c r="C1849" s="270">
        <v>2213</v>
      </c>
      <c r="D1849" s="270">
        <v>1015.574</v>
      </c>
      <c r="E1849" s="270">
        <v>13</v>
      </c>
      <c r="F1849" s="270">
        <v>1.4950000000000001</v>
      </c>
      <c r="G1849" s="270" t="s">
        <v>220</v>
      </c>
    </row>
    <row r="1850" spans="1:7">
      <c r="A1850" s="270" t="s">
        <v>3759</v>
      </c>
      <c r="B1850" s="270" t="s">
        <v>3760</v>
      </c>
      <c r="C1850" s="270">
        <v>2627</v>
      </c>
      <c r="D1850" s="270">
        <v>1087.3979999999999</v>
      </c>
      <c r="E1850" s="270">
        <v>16</v>
      </c>
      <c r="F1850" s="270">
        <v>2.9</v>
      </c>
      <c r="G1850" s="270" t="s">
        <v>223</v>
      </c>
    </row>
    <row r="1851" spans="1:7">
      <c r="A1851" s="270" t="s">
        <v>3761</v>
      </c>
      <c r="B1851" s="270" t="s">
        <v>3762</v>
      </c>
      <c r="C1851" s="270">
        <v>2576</v>
      </c>
      <c r="D1851" s="270">
        <v>1064.8330000000001</v>
      </c>
      <c r="E1851" s="270">
        <v>15</v>
      </c>
      <c r="F1851" s="270">
        <v>0.46200000000000002</v>
      </c>
      <c r="G1851" s="270" t="s">
        <v>220</v>
      </c>
    </row>
    <row r="1852" spans="1:7">
      <c r="A1852" s="270" t="s">
        <v>3763</v>
      </c>
      <c r="B1852" s="270" t="s">
        <v>3764</v>
      </c>
      <c r="C1852" s="270">
        <v>2440</v>
      </c>
      <c r="D1852" s="270">
        <v>898.01199999999994</v>
      </c>
      <c r="E1852" s="270">
        <v>8</v>
      </c>
      <c r="F1852" s="270">
        <v>3.1791304347826088</v>
      </c>
      <c r="G1852" s="270" t="s">
        <v>223</v>
      </c>
    </row>
    <row r="1853" spans="1:7">
      <c r="A1853" s="270" t="s">
        <v>3765</v>
      </c>
      <c r="B1853" s="270" t="s">
        <v>3766</v>
      </c>
      <c r="C1853" s="270">
        <v>2071</v>
      </c>
      <c r="D1853" s="270">
        <v>1104.75</v>
      </c>
      <c r="E1853" s="270">
        <v>17</v>
      </c>
      <c r="F1853" s="270">
        <v>0</v>
      </c>
      <c r="G1853" s="270" t="s">
        <v>217</v>
      </c>
    </row>
    <row r="1854" spans="1:7">
      <c r="A1854" s="270" t="s">
        <v>3767</v>
      </c>
      <c r="B1854" s="270" t="s">
        <v>3768</v>
      </c>
      <c r="C1854" s="270">
        <v>2758</v>
      </c>
      <c r="D1854" s="270">
        <v>1075.5139999999999</v>
      </c>
      <c r="E1854" s="270">
        <v>15</v>
      </c>
      <c r="F1854" s="270">
        <v>0.35</v>
      </c>
      <c r="G1854" s="270" t="s">
        <v>220</v>
      </c>
    </row>
    <row r="1855" spans="1:7">
      <c r="A1855" s="270" t="s">
        <v>3769</v>
      </c>
      <c r="B1855" s="270" t="s">
        <v>3770</v>
      </c>
      <c r="C1855" s="270">
        <v>2070</v>
      </c>
      <c r="D1855" s="270">
        <v>1137.2860000000001</v>
      </c>
      <c r="E1855" s="270">
        <v>17</v>
      </c>
      <c r="F1855" s="270">
        <v>0</v>
      </c>
      <c r="G1855" s="270" t="s">
        <v>217</v>
      </c>
    </row>
    <row r="1856" spans="1:7">
      <c r="A1856" s="270" t="s">
        <v>3771</v>
      </c>
      <c r="B1856" s="270" t="s">
        <v>3772</v>
      </c>
      <c r="C1856" s="270">
        <v>2480</v>
      </c>
      <c r="D1856" s="270">
        <v>926.72400000000005</v>
      </c>
      <c r="E1856" s="270">
        <v>10</v>
      </c>
      <c r="F1856" s="270">
        <v>0.51</v>
      </c>
      <c r="G1856" s="270" t="s">
        <v>220</v>
      </c>
    </row>
    <row r="1857" spans="1:7">
      <c r="A1857" s="270" t="s">
        <v>3773</v>
      </c>
      <c r="B1857" s="270" t="s">
        <v>3774</v>
      </c>
      <c r="C1857" s="270">
        <v>2536</v>
      </c>
      <c r="D1857" s="270">
        <v>1023</v>
      </c>
      <c r="E1857" s="270">
        <v>13</v>
      </c>
      <c r="F1857" s="270">
        <v>1.86</v>
      </c>
      <c r="G1857" s="270" t="s">
        <v>220</v>
      </c>
    </row>
    <row r="1858" spans="1:7">
      <c r="A1858" s="270" t="s">
        <v>3775</v>
      </c>
      <c r="B1858" s="270" t="s">
        <v>3776</v>
      </c>
      <c r="C1858" s="270">
        <v>2323</v>
      </c>
      <c r="D1858" s="270">
        <v>990.17600000000004</v>
      </c>
      <c r="E1858" s="270">
        <v>12</v>
      </c>
      <c r="F1858" s="270">
        <v>0.04</v>
      </c>
      <c r="G1858" s="270" t="s">
        <v>217</v>
      </c>
    </row>
    <row r="1859" spans="1:7">
      <c r="A1859" s="270" t="s">
        <v>3777</v>
      </c>
      <c r="B1859" s="270" t="s">
        <v>3778</v>
      </c>
      <c r="C1859" s="270">
        <v>2113</v>
      </c>
      <c r="D1859" s="270">
        <v>1110.68</v>
      </c>
      <c r="E1859" s="270">
        <v>17</v>
      </c>
      <c r="F1859" s="270">
        <v>0</v>
      </c>
      <c r="G1859" s="270" t="s">
        <v>217</v>
      </c>
    </row>
    <row r="1860" spans="1:7">
      <c r="A1860" s="270" t="s">
        <v>3779</v>
      </c>
      <c r="B1860" s="270" t="s">
        <v>3780</v>
      </c>
      <c r="C1860" s="270">
        <v>2324</v>
      </c>
      <c r="D1860" s="270">
        <v>1059</v>
      </c>
      <c r="E1860" s="270">
        <v>15</v>
      </c>
      <c r="F1860" s="270">
        <v>0.86433333333333329</v>
      </c>
      <c r="G1860" s="270" t="s">
        <v>220</v>
      </c>
    </row>
    <row r="1861" spans="1:7">
      <c r="A1861" s="270" t="s">
        <v>3781</v>
      </c>
      <c r="B1861" s="270" t="s">
        <v>3782</v>
      </c>
      <c r="C1861" s="270">
        <v>2340</v>
      </c>
      <c r="D1861" s="270">
        <v>1008.949</v>
      </c>
      <c r="E1861" s="270">
        <v>13</v>
      </c>
      <c r="F1861" s="270">
        <v>2.4462068965517245</v>
      </c>
      <c r="G1861" s="270" t="s">
        <v>223</v>
      </c>
    </row>
    <row r="1862" spans="1:7">
      <c r="A1862" s="270" t="s">
        <v>3783</v>
      </c>
      <c r="B1862" s="270" t="s">
        <v>3784</v>
      </c>
      <c r="C1862" s="270">
        <v>2650</v>
      </c>
      <c r="D1862" s="270">
        <v>1001.278</v>
      </c>
      <c r="E1862" s="270">
        <v>13</v>
      </c>
      <c r="F1862" s="270">
        <v>1.04</v>
      </c>
      <c r="G1862" s="270" t="s">
        <v>220</v>
      </c>
    </row>
    <row r="1863" spans="1:7">
      <c r="A1863" s="270" t="s">
        <v>3785</v>
      </c>
      <c r="B1863" s="270" t="s">
        <v>3786</v>
      </c>
      <c r="C1863" s="270">
        <v>2477</v>
      </c>
      <c r="D1863" s="270">
        <v>949.48299999999995</v>
      </c>
      <c r="E1863" s="270">
        <v>10</v>
      </c>
      <c r="F1863" s="270">
        <v>0.93571428571428572</v>
      </c>
      <c r="G1863" s="270" t="s">
        <v>220</v>
      </c>
    </row>
    <row r="1864" spans="1:7">
      <c r="A1864" s="270" t="s">
        <v>3787</v>
      </c>
      <c r="B1864" s="270" t="s">
        <v>3788</v>
      </c>
      <c r="C1864" s="270">
        <v>2628</v>
      </c>
      <c r="D1864" s="270">
        <v>1048.0273124999999</v>
      </c>
      <c r="E1864" s="270">
        <v>14</v>
      </c>
      <c r="F1864" s="270">
        <v>3.05</v>
      </c>
      <c r="G1864" s="270" t="s">
        <v>223</v>
      </c>
    </row>
    <row r="1865" spans="1:7">
      <c r="A1865" s="270" t="s">
        <v>3789</v>
      </c>
      <c r="B1865" s="270" t="s">
        <v>3790</v>
      </c>
      <c r="C1865" s="270">
        <v>2766</v>
      </c>
      <c r="D1865" s="270">
        <v>960.18200000000002</v>
      </c>
      <c r="E1865" s="270">
        <v>11</v>
      </c>
      <c r="F1865" s="270">
        <v>0</v>
      </c>
      <c r="G1865" s="270" t="s">
        <v>217</v>
      </c>
    </row>
    <row r="1866" spans="1:7">
      <c r="A1866" s="270" t="s">
        <v>3791</v>
      </c>
      <c r="B1866" s="270" t="s">
        <v>3792</v>
      </c>
      <c r="C1866" s="270">
        <v>2036</v>
      </c>
      <c r="D1866" s="270">
        <v>970.71400000000006</v>
      </c>
      <c r="E1866" s="270">
        <v>11</v>
      </c>
      <c r="F1866" s="270">
        <v>0</v>
      </c>
      <c r="G1866" s="270" t="s">
        <v>217</v>
      </c>
    </row>
    <row r="1867" spans="1:7">
      <c r="A1867" s="270" t="s">
        <v>3793</v>
      </c>
      <c r="B1867" s="270" t="s">
        <v>3794</v>
      </c>
      <c r="C1867" s="270">
        <v>2580</v>
      </c>
      <c r="D1867" s="270">
        <v>1032.1203829787237</v>
      </c>
      <c r="E1867" s="270">
        <v>14</v>
      </c>
      <c r="F1867" s="270">
        <v>0.56999999999999995</v>
      </c>
      <c r="G1867" s="270" t="s">
        <v>220</v>
      </c>
    </row>
    <row r="1868" spans="1:7">
      <c r="A1868" s="270" t="s">
        <v>3795</v>
      </c>
      <c r="B1868" s="270" t="s">
        <v>3796</v>
      </c>
      <c r="C1868" s="270">
        <v>2018</v>
      </c>
      <c r="D1868" s="270">
        <v>914.17899999999997</v>
      </c>
      <c r="E1868" s="270">
        <v>9</v>
      </c>
      <c r="F1868" s="270" t="s">
        <v>356</v>
      </c>
      <c r="G1868" s="270" t="s">
        <v>217</v>
      </c>
    </row>
    <row r="1869" spans="1:7">
      <c r="A1869" s="270" t="s">
        <v>3797</v>
      </c>
      <c r="B1869" s="270" t="s">
        <v>3798</v>
      </c>
      <c r="C1869" s="270">
        <v>2122</v>
      </c>
      <c r="D1869" s="270">
        <v>1042.8679999999999</v>
      </c>
      <c r="E1869" s="270">
        <v>14</v>
      </c>
      <c r="F1869" s="270">
        <v>0</v>
      </c>
      <c r="G1869" s="270" t="s">
        <v>217</v>
      </c>
    </row>
    <row r="1870" spans="1:7">
      <c r="A1870" s="270" t="s">
        <v>3799</v>
      </c>
      <c r="B1870" s="270" t="s">
        <v>3800</v>
      </c>
      <c r="C1870" s="270">
        <v>2460</v>
      </c>
      <c r="D1870" s="270">
        <v>939.41899999999998</v>
      </c>
      <c r="E1870" s="270">
        <v>10</v>
      </c>
      <c r="F1870" s="270">
        <v>2.4</v>
      </c>
      <c r="G1870" s="270" t="s">
        <v>220</v>
      </c>
    </row>
    <row r="1871" spans="1:7">
      <c r="A1871" s="270" t="s">
        <v>3801</v>
      </c>
      <c r="B1871" s="270" t="s">
        <v>3802</v>
      </c>
      <c r="C1871" s="270">
        <v>2756</v>
      </c>
      <c r="D1871" s="270">
        <v>1052.577</v>
      </c>
      <c r="E1871" s="270">
        <v>15</v>
      </c>
      <c r="F1871" s="270">
        <v>0.33</v>
      </c>
      <c r="G1871" s="270" t="s">
        <v>220</v>
      </c>
    </row>
    <row r="1872" spans="1:7">
      <c r="A1872" s="270" t="s">
        <v>3803</v>
      </c>
      <c r="B1872" s="270" t="s">
        <v>3804</v>
      </c>
      <c r="C1872" s="270">
        <v>2350</v>
      </c>
      <c r="D1872" s="270">
        <v>977</v>
      </c>
      <c r="E1872" s="270">
        <v>12</v>
      </c>
      <c r="F1872" s="270">
        <v>5.21</v>
      </c>
      <c r="G1872" s="270" t="s">
        <v>223</v>
      </c>
    </row>
    <row r="1873" spans="1:7">
      <c r="A1873" s="270" t="s">
        <v>3805</v>
      </c>
      <c r="B1873" s="270" t="s">
        <v>3804</v>
      </c>
      <c r="C1873" s="270">
        <v>2453</v>
      </c>
      <c r="D1873" s="270">
        <v>977</v>
      </c>
      <c r="E1873" s="270">
        <v>12</v>
      </c>
      <c r="F1873" s="270">
        <v>5.21</v>
      </c>
      <c r="G1873" s="270" t="s">
        <v>223</v>
      </c>
    </row>
    <row r="1874" spans="1:7">
      <c r="A1874" s="270" t="s">
        <v>3806</v>
      </c>
      <c r="B1874" s="270" t="s">
        <v>3807</v>
      </c>
      <c r="C1874" s="270">
        <v>2311</v>
      </c>
      <c r="D1874" s="270">
        <v>1003</v>
      </c>
      <c r="E1874" s="270">
        <v>13</v>
      </c>
      <c r="F1874" s="270">
        <v>2.4300000000000002</v>
      </c>
      <c r="G1874" s="270" t="s">
        <v>223</v>
      </c>
    </row>
    <row r="1875" spans="1:7">
      <c r="A1875" s="270" t="s">
        <v>3808</v>
      </c>
      <c r="B1875" s="270" t="s">
        <v>3809</v>
      </c>
      <c r="C1875" s="270">
        <v>2333</v>
      </c>
      <c r="D1875" s="270">
        <v>1043.586</v>
      </c>
      <c r="E1875" s="270">
        <v>14</v>
      </c>
      <c r="F1875" s="270">
        <v>2.2953846153846151</v>
      </c>
      <c r="G1875" s="270" t="s">
        <v>220</v>
      </c>
    </row>
    <row r="1876" spans="1:7">
      <c r="A1876" s="270" t="s">
        <v>3810</v>
      </c>
      <c r="B1876" s="270" t="s">
        <v>3811</v>
      </c>
      <c r="C1876" s="270">
        <v>2474</v>
      </c>
      <c r="D1876" s="270">
        <v>962</v>
      </c>
      <c r="E1876" s="270">
        <v>11</v>
      </c>
      <c r="F1876" s="270">
        <v>1.63</v>
      </c>
      <c r="G1876" s="270" t="s">
        <v>220</v>
      </c>
    </row>
    <row r="1877" spans="1:7">
      <c r="A1877" s="270" t="s">
        <v>3812</v>
      </c>
      <c r="B1877" s="270" t="s">
        <v>3813</v>
      </c>
      <c r="C1877" s="270">
        <v>2551</v>
      </c>
      <c r="D1877" s="270">
        <v>894</v>
      </c>
      <c r="E1877" s="270">
        <v>8</v>
      </c>
      <c r="F1877" s="270">
        <v>3.73</v>
      </c>
      <c r="G1877" s="270" t="s">
        <v>223</v>
      </c>
    </row>
    <row r="1878" spans="1:7">
      <c r="A1878" s="270" t="s">
        <v>3814</v>
      </c>
      <c r="B1878" s="270" t="s">
        <v>3815</v>
      </c>
      <c r="C1878" s="270">
        <v>2176</v>
      </c>
      <c r="D1878" s="270">
        <v>952.54100000000005</v>
      </c>
      <c r="E1878" s="270">
        <v>11</v>
      </c>
      <c r="F1878" s="270">
        <v>0</v>
      </c>
      <c r="G1878" s="270" t="s">
        <v>217</v>
      </c>
    </row>
    <row r="1879" spans="1:7">
      <c r="A1879" s="270" t="s">
        <v>3816</v>
      </c>
      <c r="B1879" s="270" t="s">
        <v>3817</v>
      </c>
      <c r="C1879" s="270">
        <v>2474</v>
      </c>
      <c r="D1879" s="270">
        <v>960</v>
      </c>
      <c r="E1879" s="270">
        <v>11</v>
      </c>
      <c r="F1879" s="270">
        <v>1.31</v>
      </c>
      <c r="G1879" s="270" t="s">
        <v>220</v>
      </c>
    </row>
    <row r="1880" spans="1:7">
      <c r="A1880" s="270" t="s">
        <v>3818</v>
      </c>
      <c r="B1880" s="270" t="s">
        <v>3819</v>
      </c>
      <c r="C1880" s="270">
        <v>2027</v>
      </c>
      <c r="D1880" s="270">
        <v>1083.2560000000001</v>
      </c>
      <c r="E1880" s="270">
        <v>16</v>
      </c>
      <c r="F1880" s="270">
        <v>0</v>
      </c>
      <c r="G1880" s="270" t="s">
        <v>217</v>
      </c>
    </row>
    <row r="1881" spans="1:7">
      <c r="A1881" s="270" t="s">
        <v>3820</v>
      </c>
      <c r="B1881" s="270" t="s">
        <v>3821</v>
      </c>
      <c r="C1881" s="270">
        <v>2390</v>
      </c>
      <c r="D1881" s="270">
        <v>1039.1110000000001</v>
      </c>
      <c r="E1881" s="270">
        <v>14</v>
      </c>
      <c r="F1881" s="270">
        <v>4.99</v>
      </c>
      <c r="G1881" s="270" t="s">
        <v>223</v>
      </c>
    </row>
    <row r="1882" spans="1:7">
      <c r="A1882" s="270" t="s">
        <v>3822</v>
      </c>
      <c r="B1882" s="270" t="s">
        <v>3821</v>
      </c>
      <c r="C1882" s="270">
        <v>2397</v>
      </c>
      <c r="D1882" s="270">
        <v>1039.1110000000001</v>
      </c>
      <c r="E1882" s="270">
        <v>14</v>
      </c>
      <c r="F1882" s="270">
        <v>4.99</v>
      </c>
      <c r="G1882" s="270" t="s">
        <v>223</v>
      </c>
    </row>
    <row r="1883" spans="1:7">
      <c r="A1883" s="270" t="s">
        <v>3823</v>
      </c>
      <c r="B1883" s="270" t="s">
        <v>3824</v>
      </c>
      <c r="C1883" s="270">
        <v>2536</v>
      </c>
      <c r="D1883" s="270">
        <v>987.33917857142865</v>
      </c>
      <c r="E1883" s="270">
        <v>12</v>
      </c>
      <c r="F1883" s="270">
        <v>1.76</v>
      </c>
      <c r="G1883" s="270" t="s">
        <v>220</v>
      </c>
    </row>
    <row r="1884" spans="1:7">
      <c r="A1884" s="270" t="s">
        <v>3825</v>
      </c>
      <c r="B1884" s="270" t="s">
        <v>3826</v>
      </c>
      <c r="C1884" s="270">
        <v>2285</v>
      </c>
      <c r="D1884" s="270">
        <v>956.80200000000002</v>
      </c>
      <c r="E1884" s="270">
        <v>11</v>
      </c>
      <c r="F1884" s="270">
        <v>0</v>
      </c>
      <c r="G1884" s="270" t="s">
        <v>217</v>
      </c>
    </row>
    <row r="1885" spans="1:7">
      <c r="A1885" s="270" t="s">
        <v>3827</v>
      </c>
      <c r="B1885" s="270" t="s">
        <v>3828</v>
      </c>
      <c r="C1885" s="270">
        <v>2787</v>
      </c>
      <c r="D1885" s="270">
        <v>1029.857</v>
      </c>
      <c r="E1885" s="270">
        <v>14</v>
      </c>
      <c r="F1885" s="270">
        <v>1.82</v>
      </c>
      <c r="G1885" s="270" t="s">
        <v>220</v>
      </c>
    </row>
    <row r="1886" spans="1:7">
      <c r="A1886" s="270" t="s">
        <v>3829</v>
      </c>
      <c r="B1886" s="270" t="s">
        <v>3830</v>
      </c>
      <c r="C1886" s="270">
        <v>2170</v>
      </c>
      <c r="D1886" s="270">
        <v>988.92899999999997</v>
      </c>
      <c r="E1886" s="270">
        <v>12</v>
      </c>
      <c r="F1886" s="270">
        <v>0</v>
      </c>
      <c r="G1886" s="270" t="s">
        <v>217</v>
      </c>
    </row>
    <row r="1887" spans="1:7">
      <c r="A1887" s="270" t="s">
        <v>3831</v>
      </c>
      <c r="B1887" s="270" t="s">
        <v>3830</v>
      </c>
      <c r="C1887" s="270">
        <v>2174</v>
      </c>
      <c r="D1887" s="270">
        <v>988.92899999999997</v>
      </c>
      <c r="E1887" s="270">
        <v>12</v>
      </c>
      <c r="F1887" s="270" t="s">
        <v>356</v>
      </c>
      <c r="G1887" s="270" t="s">
        <v>217</v>
      </c>
    </row>
    <row r="1888" spans="1:7">
      <c r="A1888" s="270" t="s">
        <v>3832</v>
      </c>
      <c r="B1888" s="270" t="s">
        <v>3833</v>
      </c>
      <c r="C1888" s="270">
        <v>2551</v>
      </c>
      <c r="D1888" s="270">
        <v>960.00699999999995</v>
      </c>
      <c r="E1888" s="270">
        <v>11</v>
      </c>
      <c r="F1888" s="270">
        <v>4.59</v>
      </c>
      <c r="G1888" s="270" t="s">
        <v>223</v>
      </c>
    </row>
    <row r="1889" spans="1:7">
      <c r="A1889" s="270" t="s">
        <v>3834</v>
      </c>
      <c r="B1889" s="270" t="s">
        <v>3835</v>
      </c>
      <c r="C1889" s="270">
        <v>2729</v>
      </c>
      <c r="D1889" s="270">
        <v>1029.0834705882353</v>
      </c>
      <c r="E1889" s="270">
        <v>14</v>
      </c>
      <c r="F1889" s="270">
        <v>1.83</v>
      </c>
      <c r="G1889" s="270" t="s">
        <v>220</v>
      </c>
    </row>
    <row r="1890" spans="1:7">
      <c r="A1890" s="270" t="s">
        <v>3836</v>
      </c>
      <c r="B1890" s="270" t="s">
        <v>3837</v>
      </c>
      <c r="C1890" s="270">
        <v>2824</v>
      </c>
      <c r="D1890" s="270">
        <v>1035.8240000000001</v>
      </c>
      <c r="E1890" s="270">
        <v>14</v>
      </c>
      <c r="F1890" s="270">
        <v>6.5616666666666665</v>
      </c>
      <c r="G1890" s="270" t="s">
        <v>226</v>
      </c>
    </row>
    <row r="1891" spans="1:7">
      <c r="A1891" s="270" t="s">
        <v>3838</v>
      </c>
      <c r="B1891" s="270" t="s">
        <v>3839</v>
      </c>
      <c r="C1891" s="270">
        <v>2325</v>
      </c>
      <c r="D1891" s="270">
        <v>991.34767857142867</v>
      </c>
      <c r="E1891" s="270">
        <v>12</v>
      </c>
      <c r="F1891" s="270">
        <v>0.78</v>
      </c>
      <c r="G1891" s="270" t="s">
        <v>220</v>
      </c>
    </row>
    <row r="1892" spans="1:7">
      <c r="A1892" s="270" t="s">
        <v>3840</v>
      </c>
      <c r="B1892" s="270" t="s">
        <v>3841</v>
      </c>
      <c r="C1892" s="270">
        <v>2795</v>
      </c>
      <c r="D1892" s="270">
        <v>1031.7349999999999</v>
      </c>
      <c r="E1892" s="270">
        <v>14</v>
      </c>
      <c r="F1892" s="270">
        <v>0.89</v>
      </c>
      <c r="G1892" s="270" t="s">
        <v>220</v>
      </c>
    </row>
    <row r="1893" spans="1:7">
      <c r="A1893" s="270" t="s">
        <v>3842</v>
      </c>
      <c r="B1893" s="270" t="s">
        <v>3843</v>
      </c>
      <c r="C1893" s="270">
        <v>2460</v>
      </c>
      <c r="D1893" s="270">
        <v>924</v>
      </c>
      <c r="E1893" s="270">
        <v>9</v>
      </c>
      <c r="F1893" s="270">
        <v>2.925238095238095</v>
      </c>
      <c r="G1893" s="270" t="s">
        <v>223</v>
      </c>
    </row>
    <row r="1894" spans="1:7">
      <c r="A1894" s="270" t="s">
        <v>3844</v>
      </c>
      <c r="B1894" s="270" t="s">
        <v>3845</v>
      </c>
      <c r="C1894" s="270">
        <v>2429</v>
      </c>
      <c r="D1894" s="270">
        <v>923.78099999999995</v>
      </c>
      <c r="E1894" s="270">
        <v>9</v>
      </c>
      <c r="F1894" s="270">
        <v>2.95</v>
      </c>
      <c r="G1894" s="270" t="s">
        <v>223</v>
      </c>
    </row>
    <row r="1895" spans="1:7">
      <c r="A1895" s="270" t="s">
        <v>3846</v>
      </c>
      <c r="B1895" s="270" t="s">
        <v>3847</v>
      </c>
      <c r="C1895" s="270">
        <v>2101</v>
      </c>
      <c r="D1895" s="270">
        <v>1106.037</v>
      </c>
      <c r="E1895" s="270">
        <v>17</v>
      </c>
      <c r="F1895" s="270">
        <v>0</v>
      </c>
      <c r="G1895" s="270" t="s">
        <v>217</v>
      </c>
    </row>
    <row r="1896" spans="1:7">
      <c r="A1896" s="270" t="s">
        <v>3848</v>
      </c>
      <c r="B1896" s="270" t="s">
        <v>3849</v>
      </c>
      <c r="C1896" s="270">
        <v>2404</v>
      </c>
      <c r="D1896" s="270">
        <v>1052</v>
      </c>
      <c r="E1896" s="270">
        <v>15</v>
      </c>
      <c r="F1896" s="270">
        <v>4.8828571428571435</v>
      </c>
      <c r="G1896" s="270" t="s">
        <v>223</v>
      </c>
    </row>
    <row r="1897" spans="1:7">
      <c r="A1897" s="270" t="s">
        <v>3850</v>
      </c>
      <c r="B1897" s="270" t="s">
        <v>3851</v>
      </c>
      <c r="C1897" s="270">
        <v>2335</v>
      </c>
      <c r="D1897" s="270">
        <v>1051</v>
      </c>
      <c r="E1897" s="270">
        <v>15</v>
      </c>
      <c r="F1897" s="270">
        <v>0.74</v>
      </c>
      <c r="G1897" s="270" t="s">
        <v>220</v>
      </c>
    </row>
    <row r="1898" spans="1:7">
      <c r="A1898" s="270" t="s">
        <v>3852</v>
      </c>
      <c r="B1898" s="270" t="s">
        <v>3851</v>
      </c>
      <c r="C1898" s="270">
        <v>2570</v>
      </c>
      <c r="D1898" s="270">
        <v>1063.0160000000001</v>
      </c>
      <c r="E1898" s="270">
        <v>15</v>
      </c>
      <c r="F1898" s="270">
        <v>0</v>
      </c>
      <c r="G1898" s="270" t="s">
        <v>217</v>
      </c>
    </row>
    <row r="1899" spans="1:7">
      <c r="A1899" s="270" t="s">
        <v>3853</v>
      </c>
      <c r="B1899" s="270" t="s">
        <v>3854</v>
      </c>
      <c r="C1899" s="270">
        <v>2282</v>
      </c>
      <c r="D1899" s="270">
        <v>1092.652</v>
      </c>
      <c r="E1899" s="270">
        <v>16</v>
      </c>
      <c r="F1899" s="270">
        <v>0</v>
      </c>
      <c r="G1899" s="270" t="s">
        <v>217</v>
      </c>
    </row>
    <row r="1900" spans="1:7">
      <c r="A1900" s="270" t="s">
        <v>3855</v>
      </c>
      <c r="B1900" s="270" t="s">
        <v>3856</v>
      </c>
      <c r="C1900" s="270">
        <v>2287</v>
      </c>
      <c r="D1900" s="270">
        <v>1000.062</v>
      </c>
      <c r="E1900" s="270">
        <v>12</v>
      </c>
      <c r="F1900" s="270">
        <v>0</v>
      </c>
      <c r="G1900" s="270" t="s">
        <v>217</v>
      </c>
    </row>
    <row r="1901" spans="1:7">
      <c r="A1901" s="270" t="s">
        <v>3857</v>
      </c>
      <c r="B1901" s="270" t="s">
        <v>3858</v>
      </c>
      <c r="C1901" s="270">
        <v>2011</v>
      </c>
      <c r="D1901" s="270">
        <v>1079.204</v>
      </c>
      <c r="E1901" s="270">
        <v>16</v>
      </c>
      <c r="F1901" s="270">
        <v>0</v>
      </c>
      <c r="G1901" s="270" t="s">
        <v>217</v>
      </c>
    </row>
    <row r="1902" spans="1:7">
      <c r="A1902" s="270" t="s">
        <v>3859</v>
      </c>
      <c r="B1902" s="270" t="s">
        <v>3860</v>
      </c>
      <c r="C1902" s="270">
        <v>2428</v>
      </c>
      <c r="D1902" s="270">
        <v>972.65</v>
      </c>
      <c r="E1902" s="270">
        <v>11</v>
      </c>
      <c r="F1902" s="270">
        <v>1.17</v>
      </c>
      <c r="G1902" s="270" t="s">
        <v>220</v>
      </c>
    </row>
    <row r="1903" spans="1:7">
      <c r="A1903" s="270" t="s">
        <v>3861</v>
      </c>
      <c r="B1903" s="270" t="s">
        <v>3862</v>
      </c>
      <c r="C1903" s="270">
        <v>2171</v>
      </c>
      <c r="D1903" s="270">
        <v>990.94600000000003</v>
      </c>
      <c r="E1903" s="270">
        <v>12</v>
      </c>
      <c r="F1903" s="270">
        <v>0</v>
      </c>
      <c r="G1903" s="270" t="s">
        <v>217</v>
      </c>
    </row>
    <row r="1904" spans="1:7">
      <c r="A1904" s="270" t="s">
        <v>3863</v>
      </c>
      <c r="B1904" s="270" t="s">
        <v>3864</v>
      </c>
      <c r="C1904" s="270">
        <v>2325</v>
      </c>
      <c r="D1904" s="270">
        <v>977.5</v>
      </c>
      <c r="E1904" s="270">
        <v>12</v>
      </c>
      <c r="F1904" s="270">
        <v>0.49</v>
      </c>
      <c r="G1904" s="270" t="s">
        <v>220</v>
      </c>
    </row>
    <row r="1905" spans="1:7">
      <c r="A1905" s="270" t="s">
        <v>3865</v>
      </c>
      <c r="B1905" s="270" t="s">
        <v>3866</v>
      </c>
      <c r="C1905" s="270">
        <v>2460</v>
      </c>
      <c r="D1905" s="270">
        <v>1012.167</v>
      </c>
      <c r="E1905" s="270">
        <v>13</v>
      </c>
      <c r="F1905" s="270">
        <v>2.925238095238095</v>
      </c>
      <c r="G1905" s="270" t="s">
        <v>223</v>
      </c>
    </row>
    <row r="1906" spans="1:7">
      <c r="A1906" s="270" t="s">
        <v>3867</v>
      </c>
      <c r="B1906" s="270" t="s">
        <v>3868</v>
      </c>
      <c r="C1906" s="270">
        <v>2470</v>
      </c>
      <c r="D1906" s="270">
        <v>963.42899999999997</v>
      </c>
      <c r="E1906" s="270">
        <v>11</v>
      </c>
      <c r="F1906" s="270">
        <v>1.4941666666666666</v>
      </c>
      <c r="G1906" s="270" t="s">
        <v>220</v>
      </c>
    </row>
    <row r="1907" spans="1:7">
      <c r="A1907" s="270" t="s">
        <v>3869</v>
      </c>
      <c r="B1907" s="270" t="s">
        <v>3870</v>
      </c>
      <c r="C1907" s="270">
        <v>2446</v>
      </c>
      <c r="D1907" s="270">
        <v>956.44399999999996</v>
      </c>
      <c r="E1907" s="270">
        <v>11</v>
      </c>
      <c r="F1907" s="270">
        <v>2.78</v>
      </c>
      <c r="G1907" s="270" t="s">
        <v>223</v>
      </c>
    </row>
    <row r="1908" spans="1:7">
      <c r="A1908" s="270" t="s">
        <v>3871</v>
      </c>
      <c r="B1908" s="270" t="s">
        <v>3872</v>
      </c>
      <c r="C1908" s="270">
        <v>2729</v>
      </c>
      <c r="D1908" s="270">
        <v>1029.0834705882353</v>
      </c>
      <c r="E1908" s="270">
        <v>14</v>
      </c>
      <c r="F1908" s="270">
        <v>2.6</v>
      </c>
      <c r="G1908" s="270" t="s">
        <v>223</v>
      </c>
    </row>
    <row r="1909" spans="1:7">
      <c r="A1909" s="270" t="s">
        <v>3873</v>
      </c>
      <c r="B1909" s="270" t="s">
        <v>3874</v>
      </c>
      <c r="C1909" s="270">
        <v>2648</v>
      </c>
      <c r="D1909" s="270">
        <v>996.82399999999996</v>
      </c>
      <c r="E1909" s="270">
        <v>12</v>
      </c>
      <c r="F1909" s="270">
        <v>2.5499999999999998</v>
      </c>
      <c r="G1909" s="270" t="s">
        <v>223</v>
      </c>
    </row>
    <row r="1910" spans="1:7">
      <c r="A1910" s="270" t="s">
        <v>3875</v>
      </c>
      <c r="B1910" s="270" t="s">
        <v>3874</v>
      </c>
      <c r="C1910" s="270">
        <v>2729</v>
      </c>
      <c r="D1910" s="270">
        <v>1022.353</v>
      </c>
      <c r="E1910" s="270">
        <v>13</v>
      </c>
      <c r="F1910" s="270">
        <v>2.5499999999999998</v>
      </c>
      <c r="G1910" s="270" t="s">
        <v>223</v>
      </c>
    </row>
    <row r="1911" spans="1:7">
      <c r="A1911" s="270" t="s">
        <v>3876</v>
      </c>
      <c r="B1911" s="270" t="s">
        <v>3877</v>
      </c>
      <c r="C1911" s="270">
        <v>2337</v>
      </c>
      <c r="D1911" s="270">
        <v>1064</v>
      </c>
      <c r="E1911" s="270">
        <v>15</v>
      </c>
      <c r="F1911" s="270">
        <v>2.7149999999999999</v>
      </c>
      <c r="G1911" s="270" t="s">
        <v>223</v>
      </c>
    </row>
    <row r="1912" spans="1:7">
      <c r="A1912" s="270" t="s">
        <v>3878</v>
      </c>
      <c r="B1912" s="270" t="s">
        <v>3879</v>
      </c>
      <c r="C1912" s="270">
        <v>2681</v>
      </c>
      <c r="D1912" s="270">
        <v>1005.759</v>
      </c>
      <c r="E1912" s="270">
        <v>13</v>
      </c>
      <c r="F1912" s="270">
        <v>3.76</v>
      </c>
      <c r="G1912" s="270" t="s">
        <v>223</v>
      </c>
    </row>
    <row r="1913" spans="1:7">
      <c r="A1913" s="270" t="s">
        <v>3880</v>
      </c>
      <c r="B1913" s="270" t="s">
        <v>3881</v>
      </c>
      <c r="C1913" s="270">
        <v>2570</v>
      </c>
      <c r="D1913" s="270">
        <v>1091.723</v>
      </c>
      <c r="E1913" s="270">
        <v>16</v>
      </c>
      <c r="F1913" s="270">
        <v>0.20299999999999999</v>
      </c>
      <c r="G1913" s="270" t="s">
        <v>220</v>
      </c>
    </row>
    <row r="1914" spans="1:7">
      <c r="A1914" s="270" t="s">
        <v>3882</v>
      </c>
      <c r="B1914" s="270" t="s">
        <v>3883</v>
      </c>
      <c r="C1914" s="270">
        <v>2831</v>
      </c>
      <c r="D1914" s="270">
        <v>1011.313</v>
      </c>
      <c r="E1914" s="270">
        <v>13</v>
      </c>
      <c r="F1914" s="270">
        <v>6.9635000000000007</v>
      </c>
      <c r="G1914" s="270" t="s">
        <v>226</v>
      </c>
    </row>
    <row r="1915" spans="1:7">
      <c r="A1915" s="270" t="s">
        <v>3884</v>
      </c>
      <c r="B1915" s="270" t="s">
        <v>3885</v>
      </c>
      <c r="C1915" s="270">
        <v>2325</v>
      </c>
      <c r="D1915" s="270">
        <v>1043.75</v>
      </c>
      <c r="E1915" s="270">
        <v>14</v>
      </c>
      <c r="F1915" s="270">
        <v>1.2191304347826086</v>
      </c>
      <c r="G1915" s="270" t="s">
        <v>220</v>
      </c>
    </row>
    <row r="1916" spans="1:7">
      <c r="A1916" s="270" t="s">
        <v>3886</v>
      </c>
      <c r="B1916" s="270" t="s">
        <v>3887</v>
      </c>
      <c r="C1916" s="270">
        <v>2360</v>
      </c>
      <c r="D1916" s="270">
        <v>903</v>
      </c>
      <c r="E1916" s="270">
        <v>9</v>
      </c>
      <c r="F1916" s="270">
        <v>3.57</v>
      </c>
      <c r="G1916" s="270" t="s">
        <v>223</v>
      </c>
    </row>
    <row r="1917" spans="1:7">
      <c r="A1917" s="270" t="s">
        <v>3888</v>
      </c>
      <c r="B1917" s="270" t="s">
        <v>3889</v>
      </c>
      <c r="C1917" s="270">
        <v>2480</v>
      </c>
      <c r="D1917" s="270">
        <v>1054</v>
      </c>
      <c r="E1917" s="270">
        <v>15</v>
      </c>
      <c r="F1917" s="270">
        <v>0.91</v>
      </c>
      <c r="G1917" s="270" t="s">
        <v>220</v>
      </c>
    </row>
    <row r="1918" spans="1:7">
      <c r="A1918" s="270" t="s">
        <v>3890</v>
      </c>
      <c r="B1918" s="270" t="s">
        <v>3891</v>
      </c>
      <c r="C1918" s="270">
        <v>2105</v>
      </c>
      <c r="D1918" s="270">
        <v>1069</v>
      </c>
      <c r="E1918" s="270">
        <v>15</v>
      </c>
      <c r="F1918" s="270">
        <v>0</v>
      </c>
      <c r="G1918" s="270" t="s">
        <v>217</v>
      </c>
    </row>
    <row r="1919" spans="1:7">
      <c r="A1919" s="270" t="s">
        <v>3892</v>
      </c>
      <c r="B1919" s="270" t="s">
        <v>3893</v>
      </c>
      <c r="C1919" s="270">
        <v>2456</v>
      </c>
      <c r="D1919" s="270">
        <v>984.20899999999995</v>
      </c>
      <c r="E1919" s="270">
        <v>12</v>
      </c>
      <c r="F1919" s="270">
        <v>1.93</v>
      </c>
      <c r="G1919" s="270" t="s">
        <v>220</v>
      </c>
    </row>
    <row r="1920" spans="1:7">
      <c r="A1920" s="270" t="s">
        <v>3894</v>
      </c>
      <c r="B1920" s="270" t="s">
        <v>3895</v>
      </c>
      <c r="C1920" s="270">
        <v>2380</v>
      </c>
      <c r="D1920" s="270">
        <v>1052.818</v>
      </c>
      <c r="E1920" s="270">
        <v>15</v>
      </c>
      <c r="F1920" s="270">
        <v>3.37</v>
      </c>
      <c r="G1920" s="270" t="s">
        <v>223</v>
      </c>
    </row>
    <row r="1921" spans="1:7">
      <c r="A1921" s="270" t="s">
        <v>3896</v>
      </c>
      <c r="B1921" s="270" t="s">
        <v>3897</v>
      </c>
      <c r="C1921" s="270">
        <v>2770</v>
      </c>
      <c r="D1921" s="270">
        <v>758.702</v>
      </c>
      <c r="E1921" s="270">
        <v>3</v>
      </c>
      <c r="F1921" s="270">
        <v>0</v>
      </c>
      <c r="G1921" s="270" t="s">
        <v>217</v>
      </c>
    </row>
    <row r="1922" spans="1:7">
      <c r="A1922" s="270" t="s">
        <v>3898</v>
      </c>
      <c r="B1922" s="270" t="s">
        <v>3899</v>
      </c>
      <c r="C1922" s="270">
        <v>2370</v>
      </c>
      <c r="D1922" s="270">
        <v>990.12139999999999</v>
      </c>
      <c r="E1922" s="270">
        <v>12</v>
      </c>
      <c r="F1922" s="270">
        <v>4.4800000000000004</v>
      </c>
      <c r="G1922" s="270" t="s">
        <v>223</v>
      </c>
    </row>
    <row r="1923" spans="1:7">
      <c r="A1923" s="270" t="s">
        <v>3900</v>
      </c>
      <c r="B1923" s="270" t="s">
        <v>3901</v>
      </c>
      <c r="C1923" s="270">
        <v>2371</v>
      </c>
      <c r="D1923" s="270">
        <v>950.524</v>
      </c>
      <c r="E1923" s="270">
        <v>10</v>
      </c>
      <c r="F1923" s="270">
        <v>4.28</v>
      </c>
      <c r="G1923" s="270" t="s">
        <v>223</v>
      </c>
    </row>
    <row r="1924" spans="1:7">
      <c r="A1924" s="270" t="s">
        <v>3902</v>
      </c>
      <c r="B1924" s="270" t="s">
        <v>3903</v>
      </c>
      <c r="C1924" s="270">
        <v>2836</v>
      </c>
      <c r="D1924" s="270">
        <v>934.63233333333335</v>
      </c>
      <c r="E1924" s="270">
        <v>10</v>
      </c>
      <c r="F1924" s="270">
        <v>13.1</v>
      </c>
      <c r="G1924" s="270" t="s">
        <v>229</v>
      </c>
    </row>
    <row r="1925" spans="1:7">
      <c r="A1925" s="270" t="s">
        <v>3904</v>
      </c>
      <c r="B1925" s="270" t="s">
        <v>3905</v>
      </c>
      <c r="C1925" s="270">
        <v>2575</v>
      </c>
      <c r="D1925" s="270">
        <v>1034.5504999999998</v>
      </c>
      <c r="E1925" s="270">
        <v>14</v>
      </c>
      <c r="F1925" s="270">
        <v>1.1000000000000001</v>
      </c>
      <c r="G1925" s="270" t="s">
        <v>220</v>
      </c>
    </row>
    <row r="1926" spans="1:7">
      <c r="A1926" s="270" t="s">
        <v>3906</v>
      </c>
      <c r="B1926" s="270" t="s">
        <v>3907</v>
      </c>
      <c r="C1926" s="270">
        <v>2257</v>
      </c>
      <c r="D1926" s="270">
        <v>1039.201</v>
      </c>
      <c r="E1926" s="270">
        <v>14</v>
      </c>
      <c r="F1926" s="270">
        <v>0</v>
      </c>
      <c r="G1926" s="270" t="s">
        <v>217</v>
      </c>
    </row>
    <row r="1927" spans="1:7">
      <c r="A1927" s="270" t="s">
        <v>3908</v>
      </c>
      <c r="B1927" s="270" t="s">
        <v>3909</v>
      </c>
      <c r="C1927" s="270">
        <v>2478</v>
      </c>
      <c r="D1927" s="270">
        <v>978.71400000000006</v>
      </c>
      <c r="E1927" s="270">
        <v>12</v>
      </c>
      <c r="F1927" s="270">
        <v>0.92</v>
      </c>
      <c r="G1927" s="270" t="s">
        <v>220</v>
      </c>
    </row>
    <row r="1928" spans="1:7">
      <c r="A1928" s="270" t="s">
        <v>3910</v>
      </c>
      <c r="B1928" s="270" t="s">
        <v>3911</v>
      </c>
      <c r="C1928" s="270">
        <v>2750</v>
      </c>
      <c r="D1928" s="270">
        <v>1059.4559999999999</v>
      </c>
      <c r="E1928" s="270">
        <v>15</v>
      </c>
      <c r="F1928" s="270">
        <v>0</v>
      </c>
      <c r="G1928" s="270" t="s">
        <v>217</v>
      </c>
    </row>
    <row r="1929" spans="1:7">
      <c r="A1929" s="270" t="s">
        <v>3912</v>
      </c>
      <c r="B1929" s="270" t="s">
        <v>3913</v>
      </c>
      <c r="C1929" s="270">
        <v>2750</v>
      </c>
      <c r="D1929" s="270">
        <v>1044.886</v>
      </c>
      <c r="E1929" s="270">
        <v>14</v>
      </c>
      <c r="F1929" s="270">
        <v>0</v>
      </c>
      <c r="G1929" s="270" t="s">
        <v>217</v>
      </c>
    </row>
    <row r="1930" spans="1:7">
      <c r="A1930" s="270" t="s">
        <v>3914</v>
      </c>
      <c r="B1930" s="270" t="s">
        <v>3915</v>
      </c>
      <c r="C1930" s="270">
        <v>2800</v>
      </c>
      <c r="D1930" s="270">
        <v>1064.529</v>
      </c>
      <c r="E1930" s="270">
        <v>15</v>
      </c>
      <c r="F1930" s="270">
        <v>1.7994999999999997</v>
      </c>
      <c r="G1930" s="270" t="s">
        <v>220</v>
      </c>
    </row>
    <row r="1931" spans="1:7">
      <c r="A1931" s="270" t="s">
        <v>3916</v>
      </c>
      <c r="B1931" s="270" t="s">
        <v>3917</v>
      </c>
      <c r="C1931" s="270">
        <v>2622</v>
      </c>
      <c r="D1931" s="270">
        <v>0</v>
      </c>
      <c r="E1931" s="270">
        <v>1</v>
      </c>
      <c r="F1931" s="270">
        <v>2.2444444444444436</v>
      </c>
      <c r="G1931" s="270" t="s">
        <v>220</v>
      </c>
    </row>
    <row r="1932" spans="1:7">
      <c r="A1932" s="270" t="s">
        <v>3918</v>
      </c>
      <c r="B1932" s="270" t="s">
        <v>3919</v>
      </c>
      <c r="C1932" s="270">
        <v>2136</v>
      </c>
      <c r="D1932" s="270">
        <v>1011.766</v>
      </c>
      <c r="E1932" s="270">
        <v>13</v>
      </c>
      <c r="F1932" s="270" t="s">
        <v>356</v>
      </c>
      <c r="G1932" s="270" t="s">
        <v>217</v>
      </c>
    </row>
    <row r="1933" spans="1:7">
      <c r="A1933" s="270" t="s">
        <v>3920</v>
      </c>
      <c r="B1933" s="270" t="s">
        <v>3921</v>
      </c>
      <c r="C1933" s="270">
        <v>2233</v>
      </c>
      <c r="D1933" s="270">
        <v>1083.22</v>
      </c>
      <c r="E1933" s="270">
        <v>16</v>
      </c>
      <c r="F1933" s="270">
        <v>0</v>
      </c>
      <c r="G1933" s="270" t="s">
        <v>217</v>
      </c>
    </row>
    <row r="1934" spans="1:7">
      <c r="A1934" s="270" t="s">
        <v>3922</v>
      </c>
      <c r="B1934" s="270" t="s">
        <v>3923</v>
      </c>
      <c r="C1934" s="270">
        <v>2560</v>
      </c>
      <c r="D1934" s="270">
        <v>983.33299999999997</v>
      </c>
      <c r="E1934" s="270">
        <v>12</v>
      </c>
      <c r="F1934" s="270">
        <v>5.1428571428571428E-2</v>
      </c>
      <c r="G1934" s="270" t="s">
        <v>217</v>
      </c>
    </row>
    <row r="1935" spans="1:7">
      <c r="A1935" s="270" t="s">
        <v>3924</v>
      </c>
      <c r="B1935" s="270" t="s">
        <v>3925</v>
      </c>
      <c r="C1935" s="270">
        <v>2042</v>
      </c>
      <c r="D1935" s="270">
        <v>1054.1489999999999</v>
      </c>
      <c r="E1935" s="270">
        <v>15</v>
      </c>
      <c r="F1935" s="270" t="s">
        <v>356</v>
      </c>
      <c r="G1935" s="270" t="s">
        <v>217</v>
      </c>
    </row>
    <row r="1936" spans="1:7">
      <c r="A1936" s="270" t="s">
        <v>3926</v>
      </c>
      <c r="B1936" s="270" t="s">
        <v>3925</v>
      </c>
      <c r="C1936" s="270">
        <v>2350</v>
      </c>
      <c r="D1936" s="270">
        <v>1057.25</v>
      </c>
      <c r="E1936" s="270">
        <v>15</v>
      </c>
      <c r="F1936" s="270">
        <v>3.8563636363636364</v>
      </c>
      <c r="G1936" s="270" t="s">
        <v>223</v>
      </c>
    </row>
    <row r="1937" spans="1:7">
      <c r="A1937" s="270" t="s">
        <v>3927</v>
      </c>
      <c r="B1937" s="270" t="s">
        <v>3928</v>
      </c>
      <c r="C1937" s="270">
        <v>2840</v>
      </c>
      <c r="D1937" s="270">
        <v>964.053</v>
      </c>
      <c r="E1937" s="270">
        <v>11</v>
      </c>
      <c r="F1937" s="270">
        <v>13.03</v>
      </c>
      <c r="G1937" s="270" t="s">
        <v>229</v>
      </c>
    </row>
    <row r="1938" spans="1:7">
      <c r="A1938" s="270" t="s">
        <v>3929</v>
      </c>
      <c r="B1938" s="270" t="s">
        <v>3930</v>
      </c>
      <c r="C1938" s="270">
        <v>2620</v>
      </c>
      <c r="D1938" s="270">
        <v>1130</v>
      </c>
      <c r="E1938" s="270">
        <v>17</v>
      </c>
      <c r="F1938" s="270">
        <v>0.48000000000000004</v>
      </c>
      <c r="G1938" s="270" t="s">
        <v>220</v>
      </c>
    </row>
    <row r="1939" spans="1:7">
      <c r="A1939" s="270" t="s">
        <v>3931</v>
      </c>
      <c r="B1939" s="270" t="s">
        <v>3932</v>
      </c>
      <c r="C1939" s="270">
        <v>2121</v>
      </c>
      <c r="D1939" s="270">
        <v>1087.0809999999999</v>
      </c>
      <c r="E1939" s="270">
        <v>16</v>
      </c>
      <c r="F1939" s="270">
        <v>0</v>
      </c>
      <c r="G1939" s="270" t="s">
        <v>217</v>
      </c>
    </row>
    <row r="1940" spans="1:7">
      <c r="A1940" s="270" t="s">
        <v>3933</v>
      </c>
      <c r="B1940" s="270" t="s">
        <v>3934</v>
      </c>
      <c r="C1940" s="270">
        <v>2264</v>
      </c>
      <c r="D1940" s="270">
        <v>1010.652</v>
      </c>
      <c r="E1940" s="270">
        <v>13</v>
      </c>
      <c r="F1940" s="270">
        <v>0.15</v>
      </c>
      <c r="G1940" s="270" t="s">
        <v>217</v>
      </c>
    </row>
    <row r="1941" spans="1:7">
      <c r="A1941" s="270" t="s">
        <v>3935</v>
      </c>
      <c r="B1941" s="270" t="s">
        <v>3936</v>
      </c>
      <c r="C1941" s="270">
        <v>2877</v>
      </c>
      <c r="D1941" s="270">
        <v>960.42899999999997</v>
      </c>
      <c r="E1941" s="270">
        <v>11</v>
      </c>
      <c r="F1941" s="270">
        <v>7.2161538461538459</v>
      </c>
      <c r="G1941" s="270" t="s">
        <v>226</v>
      </c>
    </row>
    <row r="1942" spans="1:7">
      <c r="A1942" s="270" t="s">
        <v>3937</v>
      </c>
      <c r="B1942" s="270" t="s">
        <v>3938</v>
      </c>
      <c r="C1942" s="270">
        <v>2875</v>
      </c>
      <c r="D1942" s="270">
        <v>1008.5635000000001</v>
      </c>
      <c r="E1942" s="270">
        <v>13</v>
      </c>
      <c r="F1942" s="270">
        <v>5.74</v>
      </c>
      <c r="G1942" s="270" t="s">
        <v>223</v>
      </c>
    </row>
    <row r="1943" spans="1:7">
      <c r="A1943" s="270" t="s">
        <v>3939</v>
      </c>
      <c r="B1943" s="270" t="s">
        <v>3940</v>
      </c>
      <c r="C1943" s="270">
        <v>2669</v>
      </c>
      <c r="D1943" s="270">
        <v>1016.679</v>
      </c>
      <c r="E1943" s="270">
        <v>13</v>
      </c>
      <c r="F1943" s="270">
        <v>5.7</v>
      </c>
      <c r="G1943" s="270" t="s">
        <v>223</v>
      </c>
    </row>
    <row r="1944" spans="1:7">
      <c r="A1944" s="270" t="s">
        <v>3941</v>
      </c>
      <c r="B1944" s="270" t="s">
        <v>3942</v>
      </c>
      <c r="C1944" s="270">
        <v>2663</v>
      </c>
      <c r="D1944" s="270">
        <v>1060.9059999999999</v>
      </c>
      <c r="E1944" s="270">
        <v>15</v>
      </c>
      <c r="F1944" s="270">
        <v>2.2474999999999996</v>
      </c>
      <c r="G1944" s="270" t="s">
        <v>220</v>
      </c>
    </row>
    <row r="1945" spans="1:7">
      <c r="A1945" s="270" t="s">
        <v>3943</v>
      </c>
      <c r="B1945" s="270" t="s">
        <v>3944</v>
      </c>
      <c r="C1945" s="270">
        <v>2260</v>
      </c>
      <c r="D1945" s="270">
        <v>1077.7518333333333</v>
      </c>
      <c r="E1945" s="270">
        <v>16</v>
      </c>
      <c r="F1945" s="270">
        <v>0</v>
      </c>
      <c r="G1945" s="270" t="s">
        <v>217</v>
      </c>
    </row>
    <row r="1946" spans="1:7">
      <c r="A1946" s="270" t="s">
        <v>3945</v>
      </c>
      <c r="B1946" s="270" t="s">
        <v>3946</v>
      </c>
      <c r="C1946" s="270">
        <v>2250</v>
      </c>
      <c r="D1946" s="270">
        <v>1108.7950000000001</v>
      </c>
      <c r="E1946" s="270">
        <v>17</v>
      </c>
      <c r="F1946" s="270">
        <v>0</v>
      </c>
      <c r="G1946" s="270" t="s">
        <v>217</v>
      </c>
    </row>
    <row r="1947" spans="1:7">
      <c r="A1947" s="270" t="s">
        <v>3947</v>
      </c>
      <c r="B1947" s="270" t="s">
        <v>3946</v>
      </c>
      <c r="C1947" s="270">
        <v>2260</v>
      </c>
      <c r="D1947" s="270">
        <v>1108.7950000000001</v>
      </c>
      <c r="E1947" s="270">
        <v>17</v>
      </c>
      <c r="F1947" s="270">
        <v>0</v>
      </c>
      <c r="G1947" s="270" t="s">
        <v>217</v>
      </c>
    </row>
    <row r="1948" spans="1:7">
      <c r="A1948" s="270" t="s">
        <v>3948</v>
      </c>
      <c r="B1948" s="270" t="s">
        <v>3949</v>
      </c>
      <c r="C1948" s="270">
        <v>2250</v>
      </c>
      <c r="D1948" s="270">
        <v>1031.5809999999999</v>
      </c>
      <c r="E1948" s="270">
        <v>14</v>
      </c>
      <c r="F1948" s="270">
        <v>0</v>
      </c>
      <c r="G1948" s="270" t="s">
        <v>217</v>
      </c>
    </row>
    <row r="1949" spans="1:7">
      <c r="A1949" s="270" t="s">
        <v>3950</v>
      </c>
      <c r="B1949" s="270" t="s">
        <v>3951</v>
      </c>
      <c r="C1949" s="270">
        <v>2115</v>
      </c>
      <c r="D1949" s="270">
        <v>980.28399999999999</v>
      </c>
      <c r="E1949" s="270">
        <v>12</v>
      </c>
      <c r="F1949" s="270">
        <v>0</v>
      </c>
      <c r="G1949" s="270" t="s">
        <v>217</v>
      </c>
    </row>
    <row r="1950" spans="1:7">
      <c r="A1950" s="270" t="s">
        <v>3952</v>
      </c>
      <c r="B1950" s="270" t="s">
        <v>3953</v>
      </c>
      <c r="C1950" s="270">
        <v>2540</v>
      </c>
      <c r="D1950" s="270">
        <v>1028.7739999999999</v>
      </c>
      <c r="E1950" s="270">
        <v>14</v>
      </c>
      <c r="F1950" s="270">
        <v>0.98</v>
      </c>
      <c r="G1950" s="270" t="s">
        <v>220</v>
      </c>
    </row>
    <row r="1951" spans="1:7">
      <c r="A1951" s="270" t="s">
        <v>3954</v>
      </c>
      <c r="B1951" s="270" t="s">
        <v>3955</v>
      </c>
      <c r="C1951" s="270">
        <v>2791</v>
      </c>
      <c r="D1951" s="270">
        <v>1028</v>
      </c>
      <c r="E1951" s="270">
        <v>14</v>
      </c>
      <c r="F1951" s="270">
        <v>2.21</v>
      </c>
      <c r="G1951" s="270" t="s">
        <v>220</v>
      </c>
    </row>
    <row r="1952" spans="1:7">
      <c r="A1952" s="270" t="s">
        <v>3956</v>
      </c>
      <c r="B1952" s="270" t="s">
        <v>3957</v>
      </c>
      <c r="C1952" s="270">
        <v>2759</v>
      </c>
      <c r="D1952" s="270">
        <v>1047.6300000000001</v>
      </c>
      <c r="E1952" s="270">
        <v>14</v>
      </c>
      <c r="F1952" s="270">
        <v>0</v>
      </c>
      <c r="G1952" s="270" t="s">
        <v>217</v>
      </c>
    </row>
    <row r="1953" spans="1:7">
      <c r="A1953" s="270" t="s">
        <v>3958</v>
      </c>
      <c r="B1953" s="270" t="s">
        <v>3959</v>
      </c>
      <c r="C1953" s="270">
        <v>2043</v>
      </c>
      <c r="D1953" s="270">
        <v>1076.9090000000001</v>
      </c>
      <c r="E1953" s="270">
        <v>16</v>
      </c>
      <c r="F1953" s="270" t="s">
        <v>356</v>
      </c>
      <c r="G1953" s="270" t="s">
        <v>217</v>
      </c>
    </row>
    <row r="1954" spans="1:7">
      <c r="A1954" s="270" t="s">
        <v>3960</v>
      </c>
      <c r="B1954" s="270" t="s">
        <v>3961</v>
      </c>
      <c r="C1954" s="270">
        <v>2850</v>
      </c>
      <c r="D1954" s="270">
        <v>1053.2919999999999</v>
      </c>
      <c r="E1954" s="270">
        <v>15</v>
      </c>
      <c r="F1954" s="270">
        <v>3.1293617021276594</v>
      </c>
      <c r="G1954" s="270" t="s">
        <v>223</v>
      </c>
    </row>
    <row r="1955" spans="1:7">
      <c r="A1955" s="270" t="s">
        <v>3962</v>
      </c>
      <c r="B1955" s="270" t="s">
        <v>3963</v>
      </c>
      <c r="C1955" s="270">
        <v>2558</v>
      </c>
      <c r="D1955" s="270">
        <v>994.803</v>
      </c>
      <c r="E1955" s="270">
        <v>12</v>
      </c>
      <c r="F1955" s="270">
        <v>0</v>
      </c>
      <c r="G1955" s="270" t="s">
        <v>217</v>
      </c>
    </row>
    <row r="1956" spans="1:7">
      <c r="A1956" s="270" t="s">
        <v>3964</v>
      </c>
      <c r="B1956" s="270" t="s">
        <v>3963</v>
      </c>
      <c r="C1956" s="270">
        <v>2560</v>
      </c>
      <c r="D1956" s="270">
        <v>994.803</v>
      </c>
      <c r="E1956" s="270">
        <v>12</v>
      </c>
      <c r="F1956" s="270">
        <v>5.1428571428571428E-2</v>
      </c>
      <c r="G1956" s="270" t="s">
        <v>217</v>
      </c>
    </row>
    <row r="1957" spans="1:7">
      <c r="A1957" s="270" t="s">
        <v>3965</v>
      </c>
      <c r="B1957" s="270" t="s">
        <v>3966</v>
      </c>
      <c r="C1957" s="270">
        <v>2830</v>
      </c>
      <c r="D1957" s="270">
        <v>1033.1833076923076</v>
      </c>
      <c r="E1957" s="270">
        <v>14</v>
      </c>
      <c r="F1957" s="270">
        <v>2.48</v>
      </c>
      <c r="G1957" s="270" t="s">
        <v>223</v>
      </c>
    </row>
    <row r="1958" spans="1:7">
      <c r="A1958" s="270" t="s">
        <v>3967</v>
      </c>
      <c r="B1958" s="270" t="s">
        <v>3968</v>
      </c>
      <c r="C1958" s="270">
        <v>2472</v>
      </c>
      <c r="D1958" s="270">
        <v>984</v>
      </c>
      <c r="E1958" s="270">
        <v>12</v>
      </c>
      <c r="F1958" s="270">
        <v>1.4966666666666668</v>
      </c>
      <c r="G1958" s="270" t="s">
        <v>220</v>
      </c>
    </row>
    <row r="1959" spans="1:7">
      <c r="A1959" s="270" t="s">
        <v>3969</v>
      </c>
      <c r="B1959" s="270" t="s">
        <v>3970</v>
      </c>
      <c r="C1959" s="270">
        <v>2787</v>
      </c>
      <c r="D1959" s="270">
        <v>969.18281818181822</v>
      </c>
      <c r="E1959" s="270">
        <v>11</v>
      </c>
      <c r="F1959" s="270">
        <v>1.61</v>
      </c>
      <c r="G1959" s="270" t="s">
        <v>220</v>
      </c>
    </row>
    <row r="1960" spans="1:7">
      <c r="A1960" s="270" t="s">
        <v>3971</v>
      </c>
      <c r="B1960" s="270" t="s">
        <v>3972</v>
      </c>
      <c r="C1960" s="270">
        <v>2787</v>
      </c>
      <c r="D1960" s="270">
        <v>1017</v>
      </c>
      <c r="E1960" s="270">
        <v>13</v>
      </c>
      <c r="F1960" s="270">
        <v>1.5879310344827586</v>
      </c>
      <c r="G1960" s="270" t="s">
        <v>220</v>
      </c>
    </row>
    <row r="1961" spans="1:7">
      <c r="A1961" s="270" t="s">
        <v>3973</v>
      </c>
      <c r="B1961" s="270" t="s">
        <v>3974</v>
      </c>
      <c r="C1961" s="270">
        <v>2650</v>
      </c>
      <c r="D1961" s="270">
        <v>1041.5604909090912</v>
      </c>
      <c r="E1961" s="270">
        <v>14</v>
      </c>
      <c r="F1961" s="270">
        <v>1.7827419354838718</v>
      </c>
      <c r="G1961" s="270" t="s">
        <v>220</v>
      </c>
    </row>
    <row r="1962" spans="1:7">
      <c r="A1962" s="270" t="s">
        <v>3975</v>
      </c>
      <c r="B1962" s="270" t="s">
        <v>3976</v>
      </c>
      <c r="C1962" s="270">
        <v>2650</v>
      </c>
      <c r="D1962" s="270">
        <v>1082.1199999999999</v>
      </c>
      <c r="E1962" s="270">
        <v>16</v>
      </c>
      <c r="F1962" s="270">
        <v>1.1599999999999999</v>
      </c>
      <c r="G1962" s="270" t="s">
        <v>220</v>
      </c>
    </row>
    <row r="1963" spans="1:7">
      <c r="A1963" s="270" t="s">
        <v>3977</v>
      </c>
      <c r="B1963" s="270" t="s">
        <v>3978</v>
      </c>
      <c r="C1963" s="270">
        <v>2285</v>
      </c>
      <c r="D1963" s="270">
        <v>1011.1007142857143</v>
      </c>
      <c r="E1963" s="270">
        <v>13</v>
      </c>
      <c r="F1963" s="270">
        <v>0</v>
      </c>
      <c r="G1963" s="270" t="s">
        <v>217</v>
      </c>
    </row>
    <row r="1964" spans="1:7">
      <c r="A1964" s="270" t="s">
        <v>3979</v>
      </c>
      <c r="B1964" s="270" t="s">
        <v>3980</v>
      </c>
      <c r="C1964" s="270">
        <v>2257</v>
      </c>
      <c r="D1964" s="270">
        <v>890.75800000000004</v>
      </c>
      <c r="E1964" s="270">
        <v>8</v>
      </c>
      <c r="F1964" s="270">
        <v>0</v>
      </c>
      <c r="G1964" s="270" t="s">
        <v>217</v>
      </c>
    </row>
    <row r="1965" spans="1:7">
      <c r="A1965" s="270" t="s">
        <v>3981</v>
      </c>
      <c r="B1965" s="270" t="s">
        <v>3982</v>
      </c>
      <c r="C1965" s="270">
        <v>2257</v>
      </c>
      <c r="D1965" s="270">
        <v>1018.297076923077</v>
      </c>
      <c r="E1965" s="270">
        <v>13</v>
      </c>
      <c r="F1965" s="270">
        <v>1.7142857142857144E-2</v>
      </c>
      <c r="G1965" s="270" t="s">
        <v>217</v>
      </c>
    </row>
    <row r="1966" spans="1:7">
      <c r="A1966" s="270" t="s">
        <v>3983</v>
      </c>
      <c r="B1966" s="270" t="s">
        <v>3984</v>
      </c>
      <c r="C1966" s="270">
        <v>2640</v>
      </c>
      <c r="D1966" s="270">
        <v>1098.529</v>
      </c>
      <c r="E1966" s="270">
        <v>16</v>
      </c>
      <c r="F1966" s="270">
        <v>0.7</v>
      </c>
      <c r="G1966" s="270" t="s">
        <v>220</v>
      </c>
    </row>
    <row r="1967" spans="1:7">
      <c r="A1967" s="270" t="s">
        <v>3985</v>
      </c>
      <c r="B1967" s="270" t="s">
        <v>3986</v>
      </c>
      <c r="C1967" s="270">
        <v>2540</v>
      </c>
      <c r="D1967" s="270">
        <v>0</v>
      </c>
      <c r="E1967" s="270">
        <v>8</v>
      </c>
      <c r="F1967" s="270">
        <v>0.95081632653061199</v>
      </c>
      <c r="G1967" s="270" t="s">
        <v>220</v>
      </c>
    </row>
    <row r="1968" spans="1:7">
      <c r="A1968" s="270" t="s">
        <v>3987</v>
      </c>
      <c r="B1968" s="270" t="s">
        <v>3988</v>
      </c>
      <c r="C1968" s="270">
        <v>2474</v>
      </c>
      <c r="D1968" s="270">
        <v>960</v>
      </c>
      <c r="E1968" s="270">
        <v>11</v>
      </c>
      <c r="F1968" s="270">
        <v>1.5</v>
      </c>
      <c r="G1968" s="270" t="s">
        <v>220</v>
      </c>
    </row>
    <row r="1969" spans="1:7">
      <c r="A1969" s="270" t="s">
        <v>3989</v>
      </c>
      <c r="B1969" s="270" t="s">
        <v>3990</v>
      </c>
      <c r="C1969" s="270">
        <v>2877</v>
      </c>
      <c r="D1969" s="270">
        <v>927</v>
      </c>
      <c r="E1969" s="270">
        <v>10</v>
      </c>
      <c r="F1969" s="270">
        <v>7.53</v>
      </c>
      <c r="G1969" s="270" t="s">
        <v>226</v>
      </c>
    </row>
    <row r="1970" spans="1:7">
      <c r="A1970" s="270" t="s">
        <v>3991</v>
      </c>
      <c r="B1970" s="270" t="s">
        <v>3992</v>
      </c>
      <c r="C1970" s="270">
        <v>2877</v>
      </c>
      <c r="D1970" s="270">
        <v>985.28300000000002</v>
      </c>
      <c r="E1970" s="270">
        <v>12</v>
      </c>
      <c r="F1970" s="270">
        <v>7.1</v>
      </c>
      <c r="G1970" s="270" t="s">
        <v>226</v>
      </c>
    </row>
    <row r="1971" spans="1:7">
      <c r="A1971" s="270" t="s">
        <v>3993</v>
      </c>
      <c r="B1971" s="270" t="s">
        <v>3994</v>
      </c>
      <c r="C1971" s="270">
        <v>2650</v>
      </c>
      <c r="D1971" s="270">
        <v>1060</v>
      </c>
      <c r="E1971" s="270">
        <v>15</v>
      </c>
      <c r="F1971" s="270">
        <v>1.7827419354838718</v>
      </c>
      <c r="G1971" s="270" t="s">
        <v>220</v>
      </c>
    </row>
    <row r="1972" spans="1:7">
      <c r="A1972" s="270" t="s">
        <v>3995</v>
      </c>
      <c r="B1972" s="270" t="s">
        <v>3996</v>
      </c>
      <c r="C1972" s="270">
        <v>2866</v>
      </c>
      <c r="D1972" s="270">
        <v>990.42399999999998</v>
      </c>
      <c r="E1972" s="270">
        <v>12</v>
      </c>
      <c r="F1972" s="270">
        <v>2.617777777777778</v>
      </c>
      <c r="G1972" s="270" t="s">
        <v>223</v>
      </c>
    </row>
    <row r="1973" spans="1:7">
      <c r="A1973" s="270" t="s">
        <v>3997</v>
      </c>
      <c r="B1973" s="270" t="s">
        <v>3998</v>
      </c>
      <c r="C1973" s="270">
        <v>2628</v>
      </c>
      <c r="D1973" s="270">
        <v>1035</v>
      </c>
      <c r="E1973" s="270">
        <v>14</v>
      </c>
      <c r="F1973" s="270">
        <v>3.25</v>
      </c>
      <c r="G1973" s="270" t="s">
        <v>223</v>
      </c>
    </row>
    <row r="1974" spans="1:7">
      <c r="A1974" s="270" t="s">
        <v>3999</v>
      </c>
      <c r="B1974" s="270" t="s">
        <v>4000</v>
      </c>
      <c r="C1974" s="270">
        <v>2806</v>
      </c>
      <c r="D1974" s="270">
        <v>1006.514</v>
      </c>
      <c r="E1974" s="270">
        <v>13</v>
      </c>
      <c r="F1974" s="270">
        <v>3.44</v>
      </c>
      <c r="G1974" s="270" t="s">
        <v>223</v>
      </c>
    </row>
    <row r="1975" spans="1:7">
      <c r="A1975" s="270" t="s">
        <v>4001</v>
      </c>
      <c r="B1975" s="270" t="s">
        <v>4002</v>
      </c>
      <c r="C1975" s="270">
        <v>2390</v>
      </c>
      <c r="D1975" s="270">
        <v>1034</v>
      </c>
      <c r="E1975" s="270">
        <v>14</v>
      </c>
      <c r="F1975" s="270">
        <v>4.4316666666666675</v>
      </c>
      <c r="G1975" s="270" t="s">
        <v>223</v>
      </c>
    </row>
    <row r="1976" spans="1:7">
      <c r="A1976" s="270" t="s">
        <v>4003</v>
      </c>
      <c r="B1976" s="270" t="s">
        <v>4004</v>
      </c>
      <c r="C1976" s="270">
        <v>2806</v>
      </c>
      <c r="D1976" s="270">
        <v>1024.6490000000001</v>
      </c>
      <c r="E1976" s="270">
        <v>13</v>
      </c>
      <c r="F1976" s="270">
        <v>3.67</v>
      </c>
      <c r="G1976" s="270" t="s">
        <v>223</v>
      </c>
    </row>
    <row r="1977" spans="1:7">
      <c r="A1977" s="270" t="s">
        <v>4005</v>
      </c>
      <c r="B1977" s="270" t="s">
        <v>4006</v>
      </c>
      <c r="C1977" s="270">
        <v>2666</v>
      </c>
      <c r="D1977" s="270">
        <v>1038.6991428571428</v>
      </c>
      <c r="E1977" s="270">
        <v>14</v>
      </c>
      <c r="F1977" s="270">
        <v>3.37</v>
      </c>
      <c r="G1977" s="270" t="s">
        <v>223</v>
      </c>
    </row>
    <row r="1978" spans="1:7">
      <c r="A1978" s="270" t="s">
        <v>4007</v>
      </c>
      <c r="B1978" s="270" t="s">
        <v>4008</v>
      </c>
      <c r="C1978" s="270">
        <v>2831</v>
      </c>
      <c r="D1978" s="270">
        <v>1009.077</v>
      </c>
      <c r="E1978" s="270">
        <v>13</v>
      </c>
      <c r="F1978" s="270">
        <v>3.55</v>
      </c>
      <c r="G1978" s="270" t="s">
        <v>223</v>
      </c>
    </row>
    <row r="1979" spans="1:7">
      <c r="A1979" s="270" t="s">
        <v>4009</v>
      </c>
      <c r="B1979" s="270" t="s">
        <v>4010</v>
      </c>
      <c r="C1979" s="270">
        <v>2650</v>
      </c>
      <c r="D1979" s="270">
        <v>1051.452</v>
      </c>
      <c r="E1979" s="270">
        <v>15</v>
      </c>
      <c r="F1979" s="270">
        <v>1.7827419354838718</v>
      </c>
      <c r="G1979" s="270" t="s">
        <v>220</v>
      </c>
    </row>
    <row r="1980" spans="1:7">
      <c r="A1980" s="270" t="s">
        <v>4011</v>
      </c>
      <c r="B1980" s="270" t="s">
        <v>4012</v>
      </c>
      <c r="C1980" s="270">
        <v>2441</v>
      </c>
      <c r="D1980" s="270">
        <v>920</v>
      </c>
      <c r="E1980" s="270">
        <v>9</v>
      </c>
      <c r="F1980" s="270">
        <v>2.68</v>
      </c>
      <c r="G1980" s="270" t="s">
        <v>223</v>
      </c>
    </row>
    <row r="1981" spans="1:7">
      <c r="A1981" s="270" t="s">
        <v>4013</v>
      </c>
      <c r="B1981" s="270" t="s">
        <v>4014</v>
      </c>
      <c r="C1981" s="270">
        <v>2441</v>
      </c>
      <c r="D1981" s="270">
        <v>907.52200000000005</v>
      </c>
      <c r="E1981" s="270">
        <v>9</v>
      </c>
      <c r="F1981" s="270">
        <v>2.6225000000000005</v>
      </c>
      <c r="G1981" s="270" t="s">
        <v>223</v>
      </c>
    </row>
    <row r="1982" spans="1:7">
      <c r="A1982" s="270" t="s">
        <v>4015</v>
      </c>
      <c r="B1982" s="270" t="s">
        <v>4016</v>
      </c>
      <c r="C1982" s="270">
        <v>2484</v>
      </c>
      <c r="D1982" s="270">
        <v>949.67700000000002</v>
      </c>
      <c r="E1982" s="270">
        <v>10</v>
      </c>
      <c r="F1982" s="270">
        <v>0.80812499999999987</v>
      </c>
      <c r="G1982" s="270" t="s">
        <v>220</v>
      </c>
    </row>
    <row r="1983" spans="1:7">
      <c r="A1983" s="270" t="s">
        <v>4017</v>
      </c>
      <c r="B1983" s="270" t="s">
        <v>4018</v>
      </c>
      <c r="C1983" s="270">
        <v>2650</v>
      </c>
      <c r="D1983" s="270">
        <v>1041.5604909090912</v>
      </c>
      <c r="E1983" s="270">
        <v>14</v>
      </c>
      <c r="F1983" s="270">
        <v>1.5</v>
      </c>
      <c r="G1983" s="270" t="s">
        <v>220</v>
      </c>
    </row>
    <row r="1984" spans="1:7">
      <c r="A1984" s="270" t="s">
        <v>4019</v>
      </c>
      <c r="B1984" s="270" t="s">
        <v>4020</v>
      </c>
      <c r="C1984" s="270">
        <v>2669</v>
      </c>
      <c r="D1984" s="270">
        <v>1026.8134000000002</v>
      </c>
      <c r="E1984" s="270">
        <v>14</v>
      </c>
      <c r="F1984" s="270">
        <v>5.84</v>
      </c>
      <c r="G1984" s="270" t="s">
        <v>223</v>
      </c>
    </row>
    <row r="1985" spans="1:7">
      <c r="A1985" s="270" t="s">
        <v>4021</v>
      </c>
      <c r="B1985" s="270" t="s">
        <v>4022</v>
      </c>
      <c r="C1985" s="270">
        <v>2480</v>
      </c>
      <c r="D1985" s="270">
        <v>996.84400000000005</v>
      </c>
      <c r="E1985" s="270">
        <v>12</v>
      </c>
      <c r="F1985" s="270">
        <v>1.06</v>
      </c>
      <c r="G1985" s="270" t="s">
        <v>220</v>
      </c>
    </row>
    <row r="1986" spans="1:7">
      <c r="A1986" s="270" t="s">
        <v>4023</v>
      </c>
      <c r="B1986" s="270" t="s">
        <v>4024</v>
      </c>
      <c r="C1986" s="270">
        <v>2832</v>
      </c>
      <c r="D1986" s="270">
        <v>927.02049999999997</v>
      </c>
      <c r="E1986" s="270">
        <v>10</v>
      </c>
      <c r="F1986" s="270">
        <v>8.4</v>
      </c>
      <c r="G1986" s="270" t="s">
        <v>226</v>
      </c>
    </row>
    <row r="1987" spans="1:7">
      <c r="A1987" s="270" t="s">
        <v>4025</v>
      </c>
      <c r="B1987" s="270" t="s">
        <v>4026</v>
      </c>
      <c r="C1987" s="270">
        <v>2867</v>
      </c>
      <c r="D1987" s="270">
        <v>999.37800000000004</v>
      </c>
      <c r="E1987" s="270">
        <v>12</v>
      </c>
      <c r="F1987" s="270">
        <v>3.6</v>
      </c>
      <c r="G1987" s="270" t="s">
        <v>223</v>
      </c>
    </row>
    <row r="1988" spans="1:7">
      <c r="A1988" s="270" t="s">
        <v>4027</v>
      </c>
      <c r="B1988" s="270" t="s">
        <v>4028</v>
      </c>
      <c r="C1988" s="270">
        <v>2820</v>
      </c>
      <c r="D1988" s="270">
        <v>1000.8164999999998</v>
      </c>
      <c r="E1988" s="270">
        <v>12</v>
      </c>
      <c r="F1988" s="270">
        <v>3.29</v>
      </c>
      <c r="G1988" s="270" t="s">
        <v>223</v>
      </c>
    </row>
    <row r="1989" spans="1:7">
      <c r="A1989" s="270" t="s">
        <v>4029</v>
      </c>
      <c r="B1989" s="270" t="s">
        <v>4030</v>
      </c>
      <c r="C1989" s="270">
        <v>2880</v>
      </c>
      <c r="D1989" s="270">
        <v>1012.1573000000001</v>
      </c>
      <c r="E1989" s="270">
        <v>13</v>
      </c>
      <c r="F1989" s="270">
        <v>6.81</v>
      </c>
      <c r="G1989" s="270" t="s">
        <v>226</v>
      </c>
    </row>
    <row r="1990" spans="1:7">
      <c r="A1990" s="270" t="s">
        <v>4031</v>
      </c>
      <c r="B1990" s="270" t="s">
        <v>4032</v>
      </c>
      <c r="C1990" s="270">
        <v>2545</v>
      </c>
      <c r="D1990" s="270">
        <v>1010</v>
      </c>
      <c r="E1990" s="270">
        <v>13</v>
      </c>
      <c r="F1990" s="270">
        <v>3.21</v>
      </c>
      <c r="G1990" s="270" t="s">
        <v>223</v>
      </c>
    </row>
    <row r="1991" spans="1:7">
      <c r="A1991" s="270" t="s">
        <v>4033</v>
      </c>
      <c r="B1991" s="270" t="s">
        <v>4034</v>
      </c>
      <c r="C1991" s="270">
        <v>2787</v>
      </c>
      <c r="D1991" s="270">
        <v>969.18281818181822</v>
      </c>
      <c r="E1991" s="270">
        <v>11</v>
      </c>
      <c r="F1991" s="270">
        <v>0.15</v>
      </c>
      <c r="G1991" s="270" t="s">
        <v>217</v>
      </c>
    </row>
    <row r="1992" spans="1:7">
      <c r="A1992" s="270" t="s">
        <v>4035</v>
      </c>
      <c r="B1992" s="270" t="s">
        <v>4036</v>
      </c>
      <c r="C1992" s="270">
        <v>2440</v>
      </c>
      <c r="D1992" s="270">
        <v>1056.4549999999999</v>
      </c>
      <c r="E1992" s="270">
        <v>15</v>
      </c>
      <c r="F1992" s="270">
        <v>2.31</v>
      </c>
      <c r="G1992" s="270" t="s">
        <v>220</v>
      </c>
    </row>
    <row r="1993" spans="1:7">
      <c r="A1993" s="270" t="s">
        <v>4037</v>
      </c>
      <c r="B1993" s="270" t="s">
        <v>4036</v>
      </c>
      <c r="C1993" s="270">
        <v>2785</v>
      </c>
      <c r="D1993" s="270">
        <v>1056.4549999999999</v>
      </c>
      <c r="E1993" s="270">
        <v>15</v>
      </c>
      <c r="F1993" s="270">
        <v>0.66</v>
      </c>
      <c r="G1993" s="270" t="s">
        <v>220</v>
      </c>
    </row>
    <row r="1994" spans="1:7">
      <c r="A1994" s="270" t="s">
        <v>4038</v>
      </c>
      <c r="B1994" s="270" t="s">
        <v>4039</v>
      </c>
      <c r="C1994" s="270">
        <v>2700</v>
      </c>
      <c r="D1994" s="270">
        <v>1046.5999999999999</v>
      </c>
      <c r="E1994" s="270">
        <v>14</v>
      </c>
      <c r="F1994" s="270">
        <v>2.9390000000000001</v>
      </c>
      <c r="G1994" s="270" t="s">
        <v>223</v>
      </c>
    </row>
    <row r="1995" spans="1:7">
      <c r="A1995" s="270" t="s">
        <v>4040</v>
      </c>
      <c r="B1995" s="270" t="s">
        <v>4041</v>
      </c>
      <c r="C1995" s="270">
        <v>2650</v>
      </c>
      <c r="D1995" s="270">
        <v>1058</v>
      </c>
      <c r="E1995" s="270">
        <v>15</v>
      </c>
      <c r="F1995" s="270">
        <v>2.5499999999999998</v>
      </c>
      <c r="G1995" s="270" t="s">
        <v>223</v>
      </c>
    </row>
    <row r="1996" spans="1:7">
      <c r="A1996" s="270" t="s">
        <v>4042</v>
      </c>
      <c r="B1996" s="270" t="s">
        <v>4041</v>
      </c>
      <c r="C1996" s="270">
        <v>2663</v>
      </c>
      <c r="D1996" s="270">
        <v>1058</v>
      </c>
      <c r="E1996" s="270">
        <v>15</v>
      </c>
      <c r="F1996" s="270">
        <v>2.5499999999999998</v>
      </c>
      <c r="G1996" s="270" t="s">
        <v>223</v>
      </c>
    </row>
    <row r="1997" spans="1:7">
      <c r="A1997" s="270" t="s">
        <v>4043</v>
      </c>
      <c r="B1997" s="270" t="s">
        <v>4044</v>
      </c>
      <c r="C1997" s="270">
        <v>2850</v>
      </c>
      <c r="D1997" s="270">
        <v>1077.778</v>
      </c>
      <c r="E1997" s="270">
        <v>16</v>
      </c>
      <c r="F1997" s="270">
        <v>2.59</v>
      </c>
      <c r="G1997" s="270" t="s">
        <v>223</v>
      </c>
    </row>
    <row r="1998" spans="1:7">
      <c r="A1998" s="270" t="s">
        <v>4045</v>
      </c>
      <c r="B1998" s="270" t="s">
        <v>4046</v>
      </c>
      <c r="C1998" s="270">
        <v>2737</v>
      </c>
      <c r="D1998" s="270">
        <v>964.64</v>
      </c>
      <c r="E1998" s="270">
        <v>11</v>
      </c>
      <c r="F1998" s="270">
        <v>4.1100000000000003</v>
      </c>
      <c r="G1998" s="270" t="s">
        <v>223</v>
      </c>
    </row>
    <row r="1999" spans="1:7">
      <c r="A1999" s="270" t="s">
        <v>4047</v>
      </c>
      <c r="B1999" s="270" t="s">
        <v>4048</v>
      </c>
      <c r="C1999" s="270">
        <v>2473</v>
      </c>
      <c r="D1999" s="270">
        <v>902.82500000000005</v>
      </c>
      <c r="E1999" s="270">
        <v>9</v>
      </c>
      <c r="F1999" s="270">
        <v>1.43</v>
      </c>
      <c r="G1999" s="270" t="s">
        <v>220</v>
      </c>
    </row>
    <row r="2000" spans="1:7">
      <c r="A2000" s="270" t="s">
        <v>4049</v>
      </c>
      <c r="B2000" s="270" t="s">
        <v>4050</v>
      </c>
      <c r="C2000" s="270">
        <v>2795</v>
      </c>
      <c r="D2000" s="270">
        <v>1069.652</v>
      </c>
      <c r="E2000" s="270">
        <v>15</v>
      </c>
      <c r="F2000" s="270">
        <v>1.06</v>
      </c>
      <c r="G2000" s="270" t="s">
        <v>220</v>
      </c>
    </row>
    <row r="2001" spans="1:7">
      <c r="A2001" s="270" t="s">
        <v>4051</v>
      </c>
      <c r="B2001" s="270" t="s">
        <v>4052</v>
      </c>
      <c r="C2001" s="270">
        <v>2015</v>
      </c>
      <c r="D2001" s="270">
        <v>1067.934</v>
      </c>
      <c r="E2001" s="270">
        <v>15</v>
      </c>
      <c r="F2001" s="270">
        <v>0</v>
      </c>
      <c r="G2001" s="270" t="s">
        <v>217</v>
      </c>
    </row>
    <row r="2002" spans="1:7">
      <c r="A2002" s="270" t="s">
        <v>4053</v>
      </c>
      <c r="B2002" s="270" t="s">
        <v>4054</v>
      </c>
      <c r="C2002" s="270">
        <v>2484</v>
      </c>
      <c r="D2002" s="270">
        <v>997.91399999999999</v>
      </c>
      <c r="E2002" s="270">
        <v>12</v>
      </c>
      <c r="F2002" s="270">
        <v>0.80812499999999987</v>
      </c>
      <c r="G2002" s="270" t="s">
        <v>220</v>
      </c>
    </row>
    <row r="2003" spans="1:7">
      <c r="A2003" s="270" t="s">
        <v>4055</v>
      </c>
      <c r="B2003" s="270" t="s">
        <v>4056</v>
      </c>
      <c r="C2003" s="270">
        <v>2469</v>
      </c>
      <c r="D2003" s="270">
        <v>814</v>
      </c>
      <c r="E2003" s="270">
        <v>5</v>
      </c>
      <c r="F2003" s="270">
        <v>3.1256666666666666</v>
      </c>
      <c r="G2003" s="270" t="s">
        <v>223</v>
      </c>
    </row>
    <row r="2004" spans="1:7">
      <c r="A2004" s="270" t="s">
        <v>4057</v>
      </c>
      <c r="B2004" s="270" t="s">
        <v>4058</v>
      </c>
      <c r="C2004" s="270">
        <v>2481</v>
      </c>
      <c r="D2004" s="270">
        <v>1034.4739999999999</v>
      </c>
      <c r="E2004" s="270">
        <v>14</v>
      </c>
      <c r="F2004" s="270">
        <v>0.56999999999999995</v>
      </c>
      <c r="G2004" s="270" t="s">
        <v>220</v>
      </c>
    </row>
    <row r="2005" spans="1:7">
      <c r="A2005" s="270" t="s">
        <v>4059</v>
      </c>
      <c r="B2005" s="270" t="s">
        <v>4060</v>
      </c>
      <c r="C2005" s="270">
        <v>2579</v>
      </c>
      <c r="D2005" s="270">
        <v>1058.0740000000001</v>
      </c>
      <c r="E2005" s="270">
        <v>15</v>
      </c>
      <c r="F2005" s="270">
        <v>0.7</v>
      </c>
      <c r="G2005" s="270" t="s">
        <v>220</v>
      </c>
    </row>
    <row r="2006" spans="1:7">
      <c r="A2006" s="270" t="s">
        <v>4061</v>
      </c>
      <c r="B2006" s="270" t="s">
        <v>4062</v>
      </c>
      <c r="C2006" s="270">
        <v>2430</v>
      </c>
      <c r="D2006" s="270">
        <v>966.822</v>
      </c>
      <c r="E2006" s="270">
        <v>11</v>
      </c>
      <c r="F2006" s="270">
        <v>1.3</v>
      </c>
      <c r="G2006" s="270" t="s">
        <v>220</v>
      </c>
    </row>
    <row r="2007" spans="1:7">
      <c r="A2007" s="270" t="s">
        <v>4063</v>
      </c>
      <c r="B2007" s="270" t="s">
        <v>4064</v>
      </c>
      <c r="C2007" s="270">
        <v>2165</v>
      </c>
      <c r="D2007" s="270">
        <v>807.64700000000005</v>
      </c>
      <c r="E2007" s="270">
        <v>5</v>
      </c>
      <c r="F2007" s="270">
        <v>0</v>
      </c>
      <c r="G2007" s="270" t="s">
        <v>217</v>
      </c>
    </row>
    <row r="2008" spans="1:7">
      <c r="A2008" s="270" t="s">
        <v>4065</v>
      </c>
      <c r="B2008" s="270" t="s">
        <v>4066</v>
      </c>
      <c r="C2008" s="270">
        <v>2165</v>
      </c>
      <c r="D2008" s="270">
        <v>816.75699999999995</v>
      </c>
      <c r="E2008" s="270">
        <v>5</v>
      </c>
      <c r="F2008" s="270">
        <v>0</v>
      </c>
      <c r="G2008" s="270" t="s">
        <v>217</v>
      </c>
    </row>
    <row r="2009" spans="1:7">
      <c r="A2009" s="270" t="s">
        <v>4067</v>
      </c>
      <c r="B2009" s="270" t="s">
        <v>4068</v>
      </c>
      <c r="C2009" s="270">
        <v>2165</v>
      </c>
      <c r="D2009" s="270">
        <v>867.86099999999999</v>
      </c>
      <c r="E2009" s="270">
        <v>7</v>
      </c>
      <c r="F2009" s="270">
        <v>0</v>
      </c>
      <c r="G2009" s="270" t="s">
        <v>217</v>
      </c>
    </row>
    <row r="2010" spans="1:7">
      <c r="A2010" s="270" t="s">
        <v>4069</v>
      </c>
      <c r="B2010" s="270" t="s">
        <v>4070</v>
      </c>
      <c r="C2010" s="270">
        <v>2165</v>
      </c>
      <c r="D2010" s="270">
        <v>771.84100000000001</v>
      </c>
      <c r="E2010" s="270">
        <v>3</v>
      </c>
      <c r="F2010" s="270">
        <v>0</v>
      </c>
      <c r="G2010" s="270" t="s">
        <v>217</v>
      </c>
    </row>
    <row r="2011" spans="1:7">
      <c r="A2011" s="270" t="s">
        <v>4071</v>
      </c>
      <c r="B2011" s="270" t="s">
        <v>4070</v>
      </c>
      <c r="C2011" s="270">
        <v>2176</v>
      </c>
      <c r="D2011" s="270">
        <v>771.84100000000001</v>
      </c>
      <c r="E2011" s="270">
        <v>3</v>
      </c>
      <c r="F2011" s="270">
        <v>0</v>
      </c>
      <c r="G2011" s="270" t="s">
        <v>217</v>
      </c>
    </row>
    <row r="2012" spans="1:7">
      <c r="A2012" s="270" t="s">
        <v>4072</v>
      </c>
      <c r="B2012" s="270" t="s">
        <v>4073</v>
      </c>
      <c r="C2012" s="270">
        <v>2871</v>
      </c>
      <c r="D2012" s="270">
        <v>1055.4480000000001</v>
      </c>
      <c r="E2012" s="270">
        <v>15</v>
      </c>
      <c r="F2012" s="270">
        <v>3.757222222222222</v>
      </c>
      <c r="G2012" s="270" t="s">
        <v>223</v>
      </c>
    </row>
    <row r="2013" spans="1:7">
      <c r="A2013" s="270" t="s">
        <v>4074</v>
      </c>
      <c r="B2013" s="270" t="s">
        <v>4075</v>
      </c>
      <c r="C2013" s="270">
        <v>2093</v>
      </c>
      <c r="D2013" s="270">
        <v>1094.0989999999999</v>
      </c>
      <c r="E2013" s="270">
        <v>16</v>
      </c>
      <c r="F2013" s="270">
        <v>0</v>
      </c>
      <c r="G2013" s="270" t="s">
        <v>217</v>
      </c>
    </row>
    <row r="2014" spans="1:7">
      <c r="A2014" s="270" t="s">
        <v>4076</v>
      </c>
      <c r="B2014" s="270" t="s">
        <v>4075</v>
      </c>
      <c r="C2014" s="270">
        <v>2094</v>
      </c>
      <c r="D2014" s="270">
        <v>1094.0989999999999</v>
      </c>
      <c r="E2014" s="270">
        <v>16</v>
      </c>
      <c r="F2014" s="270" t="s">
        <v>356</v>
      </c>
      <c r="G2014" s="270" t="s">
        <v>217</v>
      </c>
    </row>
    <row r="2015" spans="1:7">
      <c r="A2015" s="270" t="s">
        <v>4077</v>
      </c>
      <c r="B2015" s="270" t="s">
        <v>4078</v>
      </c>
      <c r="C2015" s="270">
        <v>2470</v>
      </c>
      <c r="D2015" s="270">
        <v>977.6</v>
      </c>
      <c r="E2015" s="270">
        <v>12</v>
      </c>
      <c r="F2015" s="270">
        <v>1.1599999999999999</v>
      </c>
      <c r="G2015" s="270" t="s">
        <v>220</v>
      </c>
    </row>
    <row r="2016" spans="1:7">
      <c r="A2016" s="270" t="s">
        <v>4079</v>
      </c>
      <c r="B2016" s="270" t="s">
        <v>4080</v>
      </c>
      <c r="C2016" s="270">
        <v>2519</v>
      </c>
      <c r="D2016" s="270">
        <v>963.95899999999995</v>
      </c>
      <c r="E2016" s="270">
        <v>11</v>
      </c>
      <c r="F2016" s="270">
        <v>0.09</v>
      </c>
      <c r="G2016" s="270" t="s">
        <v>217</v>
      </c>
    </row>
    <row r="2017" spans="1:7">
      <c r="A2017" s="270" t="s">
        <v>4081</v>
      </c>
      <c r="B2017" s="270" t="s">
        <v>4082</v>
      </c>
      <c r="C2017" s="270">
        <v>2700</v>
      </c>
      <c r="D2017" s="270">
        <v>1022.7848000000001</v>
      </c>
      <c r="E2017" s="270">
        <v>13</v>
      </c>
      <c r="F2017" s="270">
        <v>3.35</v>
      </c>
      <c r="G2017" s="270" t="s">
        <v>223</v>
      </c>
    </row>
    <row r="2018" spans="1:7">
      <c r="A2018" s="270" t="s">
        <v>4083</v>
      </c>
      <c r="B2018" s="270" t="s">
        <v>4084</v>
      </c>
      <c r="C2018" s="270">
        <v>2330</v>
      </c>
      <c r="D2018" s="270">
        <v>1024</v>
      </c>
      <c r="E2018" s="270">
        <v>13</v>
      </c>
      <c r="F2018" s="270">
        <v>1.44</v>
      </c>
      <c r="G2018" s="270" t="s">
        <v>220</v>
      </c>
    </row>
    <row r="2019" spans="1:7">
      <c r="A2019" s="270" t="s">
        <v>4085</v>
      </c>
      <c r="B2019" s="270" t="s">
        <v>4086</v>
      </c>
      <c r="C2019" s="270">
        <v>2365</v>
      </c>
      <c r="D2019" s="270">
        <v>1014</v>
      </c>
      <c r="E2019" s="270">
        <v>13</v>
      </c>
      <c r="F2019" s="270">
        <v>3.5726666666666671</v>
      </c>
      <c r="G2019" s="270" t="s">
        <v>223</v>
      </c>
    </row>
    <row r="2020" spans="1:7">
      <c r="A2020" s="270" t="s">
        <v>4087</v>
      </c>
      <c r="B2020" s="270" t="s">
        <v>4088</v>
      </c>
      <c r="C2020" s="270">
        <v>2540</v>
      </c>
      <c r="D2020" s="270">
        <v>1018.107</v>
      </c>
      <c r="E2020" s="270">
        <v>13</v>
      </c>
      <c r="F2020" s="270">
        <v>0.94</v>
      </c>
      <c r="G2020" s="270" t="s">
        <v>220</v>
      </c>
    </row>
    <row r="2021" spans="1:7">
      <c r="A2021" s="270" t="s">
        <v>4089</v>
      </c>
      <c r="B2021" s="270" t="s">
        <v>4090</v>
      </c>
      <c r="C2021" s="270">
        <v>2535</v>
      </c>
      <c r="D2021" s="270">
        <v>1099</v>
      </c>
      <c r="E2021" s="270">
        <v>16</v>
      </c>
      <c r="F2021" s="270">
        <v>0.81083333333333341</v>
      </c>
      <c r="G2021" s="270" t="s">
        <v>220</v>
      </c>
    </row>
    <row r="2022" spans="1:7">
      <c r="A2022" s="270" t="s">
        <v>4091</v>
      </c>
      <c r="B2022" s="270" t="s">
        <v>4092</v>
      </c>
      <c r="C2022" s="270">
        <v>2656</v>
      </c>
      <c r="D2022" s="270">
        <v>1064</v>
      </c>
      <c r="E2022" s="270">
        <v>15</v>
      </c>
      <c r="F2022" s="270">
        <v>3.6930000000000001</v>
      </c>
      <c r="G2022" s="270" t="s">
        <v>223</v>
      </c>
    </row>
    <row r="2023" spans="1:7">
      <c r="A2023" s="270" t="s">
        <v>4093</v>
      </c>
      <c r="B2023" s="270" t="s">
        <v>4094</v>
      </c>
      <c r="C2023" s="270">
        <v>2320</v>
      </c>
      <c r="D2023" s="270">
        <v>1037.0309999999999</v>
      </c>
      <c r="E2023" s="270">
        <v>14</v>
      </c>
      <c r="F2023" s="270">
        <v>0.08</v>
      </c>
      <c r="G2023" s="270" t="s">
        <v>217</v>
      </c>
    </row>
    <row r="2024" spans="1:7">
      <c r="A2024" s="270" t="s">
        <v>4095</v>
      </c>
      <c r="B2024" s="270" t="s">
        <v>4096</v>
      </c>
      <c r="C2024" s="270">
        <v>2526</v>
      </c>
      <c r="D2024" s="270">
        <v>1034.4269999999999</v>
      </c>
      <c r="E2024" s="270">
        <v>14</v>
      </c>
      <c r="F2024" s="270">
        <v>0.11249999999999999</v>
      </c>
      <c r="G2024" s="270" t="s">
        <v>217</v>
      </c>
    </row>
    <row r="2025" spans="1:7">
      <c r="A2025" s="270" t="s">
        <v>4097</v>
      </c>
      <c r="B2025" s="270" t="s">
        <v>4098</v>
      </c>
      <c r="C2025" s="270">
        <v>2820</v>
      </c>
      <c r="D2025" s="270">
        <v>958</v>
      </c>
      <c r="E2025" s="270">
        <v>11</v>
      </c>
      <c r="F2025" s="270">
        <v>3.2517857142857136</v>
      </c>
      <c r="G2025" s="270" t="s">
        <v>223</v>
      </c>
    </row>
    <row r="2026" spans="1:7">
      <c r="A2026" s="270" t="s">
        <v>4099</v>
      </c>
      <c r="B2026" s="270" t="s">
        <v>4100</v>
      </c>
      <c r="C2026" s="270">
        <v>2656</v>
      </c>
      <c r="D2026" s="270">
        <v>1046.2067999999999</v>
      </c>
      <c r="E2026" s="270">
        <v>14</v>
      </c>
      <c r="F2026" s="270">
        <v>3.63</v>
      </c>
      <c r="G2026" s="270" t="s">
        <v>223</v>
      </c>
    </row>
    <row r="2027" spans="1:7">
      <c r="A2027" s="270" t="s">
        <v>4101</v>
      </c>
      <c r="B2027" s="270" t="s">
        <v>4102</v>
      </c>
      <c r="C2027" s="270">
        <v>2484</v>
      </c>
      <c r="D2027" s="270">
        <v>989.59100000000001</v>
      </c>
      <c r="E2027" s="270">
        <v>12</v>
      </c>
      <c r="F2027" s="270">
        <v>0.80812499999999987</v>
      </c>
      <c r="G2027" s="270" t="s">
        <v>220</v>
      </c>
    </row>
    <row r="2028" spans="1:7">
      <c r="A2028" s="270" t="s">
        <v>4103</v>
      </c>
      <c r="B2028" s="270" t="s">
        <v>4104</v>
      </c>
      <c r="C2028" s="270">
        <v>2821</v>
      </c>
      <c r="D2028" s="270">
        <v>988.23900000000003</v>
      </c>
      <c r="E2028" s="270">
        <v>12</v>
      </c>
      <c r="F2028" s="270">
        <v>4.9000000000000004</v>
      </c>
      <c r="G2028" s="270" t="s">
        <v>223</v>
      </c>
    </row>
    <row r="2029" spans="1:7">
      <c r="A2029" s="270" t="s">
        <v>4105</v>
      </c>
      <c r="B2029" s="270" t="s">
        <v>4106</v>
      </c>
      <c r="C2029" s="270">
        <v>2622</v>
      </c>
      <c r="D2029" s="270">
        <v>1060.796</v>
      </c>
      <c r="E2029" s="270">
        <v>15</v>
      </c>
      <c r="F2029" s="270">
        <v>2.2444444444444436</v>
      </c>
      <c r="G2029" s="270" t="s">
        <v>220</v>
      </c>
    </row>
    <row r="2030" spans="1:7">
      <c r="A2030" s="270" t="s">
        <v>4107</v>
      </c>
      <c r="B2030" s="270" t="s">
        <v>4108</v>
      </c>
      <c r="C2030" s="270">
        <v>2283</v>
      </c>
      <c r="D2030" s="270">
        <v>987.97900000000004</v>
      </c>
      <c r="E2030" s="270">
        <v>12</v>
      </c>
      <c r="F2030" s="270">
        <v>0</v>
      </c>
      <c r="G2030" s="270" t="s">
        <v>217</v>
      </c>
    </row>
    <row r="2031" spans="1:7">
      <c r="A2031" s="270" t="s">
        <v>4109</v>
      </c>
      <c r="B2031" s="270" t="s">
        <v>4110</v>
      </c>
      <c r="C2031" s="270">
        <v>2776</v>
      </c>
      <c r="D2031" s="270">
        <v>1058.829</v>
      </c>
      <c r="E2031" s="270">
        <v>15</v>
      </c>
      <c r="F2031" s="270">
        <v>0</v>
      </c>
      <c r="G2031" s="270" t="s">
        <v>217</v>
      </c>
    </row>
    <row r="2032" spans="1:7">
      <c r="A2032" s="270" t="s">
        <v>4111</v>
      </c>
      <c r="B2032" s="270" t="s">
        <v>4112</v>
      </c>
      <c r="C2032" s="270">
        <v>2422</v>
      </c>
      <c r="D2032" s="270">
        <v>992.51</v>
      </c>
      <c r="E2032" s="270">
        <v>12</v>
      </c>
      <c r="F2032" s="270">
        <v>2.42</v>
      </c>
      <c r="G2032" s="270" t="s">
        <v>223</v>
      </c>
    </row>
    <row r="2033" spans="1:7">
      <c r="A2033" s="270" t="s">
        <v>4113</v>
      </c>
      <c r="B2033" s="270" t="s">
        <v>4114</v>
      </c>
      <c r="C2033" s="270">
        <v>2474</v>
      </c>
      <c r="D2033" s="270">
        <v>965.37099999999998</v>
      </c>
      <c r="E2033" s="270">
        <v>11</v>
      </c>
      <c r="F2033" s="270">
        <v>2.0321052631578942</v>
      </c>
      <c r="G2033" s="270" t="s">
        <v>220</v>
      </c>
    </row>
    <row r="2034" spans="1:7">
      <c r="A2034" s="270" t="s">
        <v>4115</v>
      </c>
      <c r="B2034" s="270" t="s">
        <v>4116</v>
      </c>
      <c r="C2034" s="270">
        <v>2480</v>
      </c>
      <c r="D2034" s="270">
        <v>994.60500000000002</v>
      </c>
      <c r="E2034" s="270">
        <v>12</v>
      </c>
      <c r="F2034" s="270">
        <v>0.94</v>
      </c>
      <c r="G2034" s="270" t="s">
        <v>220</v>
      </c>
    </row>
    <row r="2035" spans="1:7">
      <c r="A2035" s="270" t="s">
        <v>4117</v>
      </c>
      <c r="B2035" s="270" t="s">
        <v>4118</v>
      </c>
      <c r="C2035" s="270">
        <v>2283</v>
      </c>
      <c r="D2035" s="270">
        <v>875.55200000000002</v>
      </c>
      <c r="E2035" s="270">
        <v>7</v>
      </c>
      <c r="F2035" s="270">
        <v>0</v>
      </c>
      <c r="G2035" s="270" t="s">
        <v>217</v>
      </c>
    </row>
    <row r="2036" spans="1:7">
      <c r="A2036" s="270" t="s">
        <v>4119</v>
      </c>
      <c r="B2036" s="270" t="s">
        <v>4120</v>
      </c>
      <c r="C2036" s="270">
        <v>2295</v>
      </c>
      <c r="D2036" s="270">
        <v>1065.9259999999999</v>
      </c>
      <c r="E2036" s="270">
        <v>15</v>
      </c>
      <c r="F2036" s="270">
        <v>0</v>
      </c>
      <c r="G2036" s="270" t="s">
        <v>217</v>
      </c>
    </row>
    <row r="2037" spans="1:7">
      <c r="A2037" s="270" t="s">
        <v>4121</v>
      </c>
      <c r="B2037" s="270" t="s">
        <v>4122</v>
      </c>
      <c r="C2037" s="270">
        <v>2330</v>
      </c>
      <c r="D2037" s="270">
        <v>1089</v>
      </c>
      <c r="E2037" s="270">
        <v>16</v>
      </c>
      <c r="F2037" s="270">
        <v>1.9385964912280704</v>
      </c>
      <c r="G2037" s="270" t="s">
        <v>220</v>
      </c>
    </row>
    <row r="2038" spans="1:7">
      <c r="A2038" s="270" t="s">
        <v>4123</v>
      </c>
      <c r="B2038" s="270" t="s">
        <v>4124</v>
      </c>
      <c r="C2038" s="270">
        <v>2775</v>
      </c>
      <c r="D2038" s="270">
        <v>973</v>
      </c>
      <c r="E2038" s="270">
        <v>11</v>
      </c>
      <c r="F2038" s="270">
        <v>2.36</v>
      </c>
      <c r="G2038" s="270" t="s">
        <v>220</v>
      </c>
    </row>
    <row r="2039" spans="1:7">
      <c r="A2039" s="270" t="s">
        <v>4125</v>
      </c>
      <c r="B2039" s="270" t="s">
        <v>4126</v>
      </c>
      <c r="C2039" s="270">
        <v>2444</v>
      </c>
      <c r="D2039" s="270">
        <v>996.75</v>
      </c>
      <c r="E2039" s="270">
        <v>12</v>
      </c>
      <c r="F2039" s="270">
        <v>1.5024999999999999</v>
      </c>
      <c r="G2039" s="270" t="s">
        <v>220</v>
      </c>
    </row>
    <row r="2040" spans="1:7">
      <c r="A2040" s="270" t="s">
        <v>4127</v>
      </c>
      <c r="B2040" s="270" t="s">
        <v>4128</v>
      </c>
      <c r="C2040" s="270">
        <v>2453</v>
      </c>
      <c r="D2040" s="270">
        <v>976.57100000000003</v>
      </c>
      <c r="E2040" s="270">
        <v>12</v>
      </c>
      <c r="F2040" s="270">
        <v>4.2</v>
      </c>
      <c r="G2040" s="270" t="s">
        <v>223</v>
      </c>
    </row>
    <row r="2041" spans="1:7">
      <c r="A2041" s="270" t="s">
        <v>4129</v>
      </c>
      <c r="B2041" s="270" t="s">
        <v>4130</v>
      </c>
      <c r="C2041" s="270">
        <v>2519</v>
      </c>
      <c r="D2041" s="270">
        <v>926.20799999999997</v>
      </c>
      <c r="E2041" s="270">
        <v>10</v>
      </c>
      <c r="F2041" s="270">
        <v>0.36199999999999999</v>
      </c>
      <c r="G2041" s="270" t="s">
        <v>220</v>
      </c>
    </row>
    <row r="2042" spans="1:7">
      <c r="A2042" s="270" t="s">
        <v>4131</v>
      </c>
      <c r="B2042" s="270" t="s">
        <v>4132</v>
      </c>
      <c r="C2042" s="270">
        <v>2479</v>
      </c>
      <c r="D2042" s="270">
        <v>1052.3810000000001</v>
      </c>
      <c r="E2042" s="270">
        <v>15</v>
      </c>
      <c r="F2042" s="270">
        <v>0.9</v>
      </c>
      <c r="G2042" s="270" t="s">
        <v>220</v>
      </c>
    </row>
    <row r="2043" spans="1:7">
      <c r="A2043" s="270" t="s">
        <v>4133</v>
      </c>
      <c r="B2043" s="270" t="s">
        <v>4134</v>
      </c>
      <c r="C2043" s="270">
        <v>2454</v>
      </c>
      <c r="D2043" s="270">
        <v>1021.683</v>
      </c>
      <c r="E2043" s="270">
        <v>13</v>
      </c>
      <c r="F2043" s="270">
        <v>2.8261538461538467</v>
      </c>
      <c r="G2043" s="270" t="s">
        <v>223</v>
      </c>
    </row>
    <row r="2044" spans="1:7">
      <c r="A2044" s="270" t="s">
        <v>4135</v>
      </c>
      <c r="B2044" s="270" t="s">
        <v>4136</v>
      </c>
      <c r="C2044" s="270">
        <v>2480</v>
      </c>
      <c r="D2044" s="270">
        <v>970</v>
      </c>
      <c r="E2044" s="270">
        <v>11</v>
      </c>
      <c r="F2044" s="270">
        <v>0.97</v>
      </c>
      <c r="G2044" s="270" t="s">
        <v>220</v>
      </c>
    </row>
    <row r="2045" spans="1:7">
      <c r="A2045" s="270" t="s">
        <v>4137</v>
      </c>
      <c r="B2045" s="270" t="s">
        <v>4138</v>
      </c>
      <c r="C2045" s="270">
        <v>2484</v>
      </c>
      <c r="D2045" s="270">
        <v>998</v>
      </c>
      <c r="E2045" s="270">
        <v>12</v>
      </c>
      <c r="F2045" s="270">
        <v>0.33</v>
      </c>
      <c r="G2045" s="270" t="s">
        <v>220</v>
      </c>
    </row>
    <row r="2046" spans="1:7">
      <c r="A2046" s="270" t="s">
        <v>4139</v>
      </c>
      <c r="B2046" s="270" t="s">
        <v>4140</v>
      </c>
      <c r="C2046" s="270">
        <v>2318</v>
      </c>
      <c r="D2046" s="270">
        <v>1014.471</v>
      </c>
      <c r="E2046" s="270">
        <v>13</v>
      </c>
      <c r="F2046" s="270">
        <v>0.61</v>
      </c>
      <c r="G2046" s="270" t="s">
        <v>220</v>
      </c>
    </row>
    <row r="2047" spans="1:7">
      <c r="A2047" s="270" t="s">
        <v>4141</v>
      </c>
      <c r="B2047" s="270" t="s">
        <v>4142</v>
      </c>
      <c r="C2047" s="270">
        <v>2795</v>
      </c>
      <c r="D2047" s="270">
        <v>1019.7131145833332</v>
      </c>
      <c r="E2047" s="270">
        <v>13</v>
      </c>
      <c r="F2047" s="270">
        <v>3.57</v>
      </c>
      <c r="G2047" s="270" t="s">
        <v>223</v>
      </c>
    </row>
    <row r="2048" spans="1:7">
      <c r="A2048" s="270" t="s">
        <v>4143</v>
      </c>
      <c r="B2048" s="270" t="s">
        <v>4144</v>
      </c>
      <c r="C2048" s="270">
        <v>2159</v>
      </c>
      <c r="D2048" s="270">
        <v>1084.423</v>
      </c>
      <c r="E2048" s="270">
        <v>16</v>
      </c>
      <c r="F2048" s="270">
        <v>0.42</v>
      </c>
      <c r="G2048" s="270" t="s">
        <v>220</v>
      </c>
    </row>
    <row r="2049" spans="1:7">
      <c r="A2049" s="270" t="s">
        <v>4145</v>
      </c>
      <c r="B2049" s="270" t="s">
        <v>4146</v>
      </c>
      <c r="C2049" s="270">
        <v>2372</v>
      </c>
      <c r="D2049" s="270">
        <v>958.2047692307691</v>
      </c>
      <c r="E2049" s="270">
        <v>11</v>
      </c>
      <c r="F2049" s="270">
        <v>5.01</v>
      </c>
      <c r="G2049" s="270" t="s">
        <v>223</v>
      </c>
    </row>
    <row r="2050" spans="1:7">
      <c r="A2050" s="270" t="s">
        <v>4147</v>
      </c>
      <c r="B2050" s="270" t="s">
        <v>4148</v>
      </c>
      <c r="C2050" s="270">
        <v>2875</v>
      </c>
      <c r="D2050" s="270">
        <v>1040.6669999999999</v>
      </c>
      <c r="E2050" s="270">
        <v>14</v>
      </c>
      <c r="F2050" s="270">
        <v>5.69</v>
      </c>
      <c r="G2050" s="270" t="s">
        <v>223</v>
      </c>
    </row>
    <row r="2051" spans="1:7">
      <c r="A2051" s="270" t="s">
        <v>4149</v>
      </c>
      <c r="B2051" s="270" t="s">
        <v>4150</v>
      </c>
      <c r="C2051" s="270">
        <v>2525</v>
      </c>
      <c r="D2051" s="270">
        <v>1043.885</v>
      </c>
      <c r="E2051" s="270">
        <v>14</v>
      </c>
      <c r="F2051" s="270">
        <v>0.11</v>
      </c>
      <c r="G2051" s="270" t="s">
        <v>217</v>
      </c>
    </row>
    <row r="2052" spans="1:7">
      <c r="A2052" s="270" t="s">
        <v>4151</v>
      </c>
      <c r="B2052" s="270" t="s">
        <v>4150</v>
      </c>
      <c r="C2052" s="270">
        <v>2866</v>
      </c>
      <c r="D2052" s="270">
        <v>1020.9242499999999</v>
      </c>
      <c r="E2052" s="270">
        <v>13</v>
      </c>
      <c r="F2052" s="270">
        <v>2.71</v>
      </c>
      <c r="G2052" s="270" t="s">
        <v>223</v>
      </c>
    </row>
    <row r="2053" spans="1:7">
      <c r="A2053" s="270" t="s">
        <v>4152</v>
      </c>
      <c r="B2053" s="270" t="s">
        <v>4153</v>
      </c>
      <c r="C2053" s="270">
        <v>2525</v>
      </c>
      <c r="D2053" s="270">
        <v>1043.885</v>
      </c>
      <c r="E2053" s="270">
        <v>14</v>
      </c>
      <c r="F2053" s="270">
        <v>0.1</v>
      </c>
      <c r="G2053" s="270" t="s">
        <v>217</v>
      </c>
    </row>
    <row r="2054" spans="1:7">
      <c r="A2054" s="270" t="s">
        <v>4154</v>
      </c>
      <c r="B2054" s="270" t="s">
        <v>4155</v>
      </c>
      <c r="C2054" s="270">
        <v>2474</v>
      </c>
      <c r="D2054" s="270">
        <v>900</v>
      </c>
      <c r="E2054" s="270">
        <v>8</v>
      </c>
      <c r="F2054" s="270">
        <v>2.0321052631578942</v>
      </c>
      <c r="G2054" s="270" t="s">
        <v>220</v>
      </c>
    </row>
    <row r="2055" spans="1:7">
      <c r="A2055" s="270" t="s">
        <v>4156</v>
      </c>
      <c r="B2055" s="270" t="s">
        <v>4157</v>
      </c>
      <c r="C2055" s="270">
        <v>2460</v>
      </c>
      <c r="D2055" s="270">
        <v>924</v>
      </c>
      <c r="E2055" s="270">
        <v>9</v>
      </c>
      <c r="F2055" s="270">
        <v>2.925238095238095</v>
      </c>
      <c r="G2055" s="270" t="s">
        <v>223</v>
      </c>
    </row>
    <row r="2056" spans="1:7">
      <c r="A2056" s="270" t="s">
        <v>4158</v>
      </c>
      <c r="B2056" s="270" t="s">
        <v>4159</v>
      </c>
      <c r="C2056" s="270">
        <v>2315</v>
      </c>
      <c r="D2056" s="270">
        <v>986.11800000000005</v>
      </c>
      <c r="E2056" s="270">
        <v>12</v>
      </c>
      <c r="F2056" s="270">
        <v>0.7</v>
      </c>
      <c r="G2056" s="270" t="s">
        <v>220</v>
      </c>
    </row>
    <row r="2057" spans="1:7">
      <c r="A2057" s="270" t="s">
        <v>4160</v>
      </c>
      <c r="B2057" s="270" t="s">
        <v>4161</v>
      </c>
      <c r="C2057" s="270">
        <v>2487</v>
      </c>
      <c r="D2057" s="270">
        <v>1002.5359999999999</v>
      </c>
      <c r="E2057" s="270">
        <v>13</v>
      </c>
      <c r="F2057" s="270">
        <v>0.09</v>
      </c>
      <c r="G2057" s="270" t="s">
        <v>217</v>
      </c>
    </row>
    <row r="2058" spans="1:7">
      <c r="A2058" s="270" t="s">
        <v>4162</v>
      </c>
      <c r="B2058" s="270" t="s">
        <v>4163</v>
      </c>
      <c r="C2058" s="270">
        <v>2487</v>
      </c>
      <c r="D2058" s="270">
        <v>1003.08</v>
      </c>
      <c r="E2058" s="270">
        <v>13</v>
      </c>
      <c r="F2058" s="270">
        <v>0</v>
      </c>
      <c r="G2058" s="270" t="s">
        <v>217</v>
      </c>
    </row>
    <row r="2059" spans="1:7">
      <c r="A2059" s="270" t="s">
        <v>4164</v>
      </c>
      <c r="B2059" s="270" t="s">
        <v>4165</v>
      </c>
      <c r="C2059" s="270">
        <v>2820</v>
      </c>
      <c r="D2059" s="270">
        <v>1000.8164999999998</v>
      </c>
      <c r="E2059" s="270">
        <v>12</v>
      </c>
      <c r="F2059" s="270">
        <v>3.06</v>
      </c>
      <c r="G2059" s="270" t="s">
        <v>223</v>
      </c>
    </row>
    <row r="2060" spans="1:7">
      <c r="A2060" s="270" t="s">
        <v>4166</v>
      </c>
      <c r="B2060" s="270" t="s">
        <v>4167</v>
      </c>
      <c r="C2060" s="270">
        <v>2713</v>
      </c>
      <c r="D2060" s="270">
        <v>958.15700000000004</v>
      </c>
      <c r="E2060" s="270">
        <v>11</v>
      </c>
      <c r="F2060" s="270">
        <v>2.4</v>
      </c>
      <c r="G2060" s="270" t="s">
        <v>220</v>
      </c>
    </row>
    <row r="2061" spans="1:7">
      <c r="A2061" s="270" t="s">
        <v>4168</v>
      </c>
      <c r="B2061" s="270" t="s">
        <v>4169</v>
      </c>
      <c r="C2061" s="270">
        <v>2820</v>
      </c>
      <c r="D2061" s="270">
        <v>1000.8164999999998</v>
      </c>
      <c r="E2061" s="270">
        <v>12</v>
      </c>
      <c r="F2061" s="270">
        <v>3.14</v>
      </c>
      <c r="G2061" s="270" t="s">
        <v>223</v>
      </c>
    </row>
    <row r="2062" spans="1:7">
      <c r="A2062" s="270" t="s">
        <v>4170</v>
      </c>
      <c r="B2062" s="270" t="s">
        <v>4171</v>
      </c>
      <c r="C2062" s="270">
        <v>2429</v>
      </c>
      <c r="D2062" s="270">
        <v>976</v>
      </c>
      <c r="E2062" s="270">
        <v>12</v>
      </c>
      <c r="F2062" s="270">
        <v>2.06</v>
      </c>
      <c r="G2062" s="270" t="s">
        <v>220</v>
      </c>
    </row>
    <row r="2063" spans="1:7">
      <c r="A2063" s="270" t="s">
        <v>4172</v>
      </c>
      <c r="B2063" s="270" t="s">
        <v>4173</v>
      </c>
      <c r="C2063" s="270">
        <v>2830</v>
      </c>
      <c r="D2063" s="270">
        <v>1033.1833076923076</v>
      </c>
      <c r="E2063" s="270">
        <v>14</v>
      </c>
      <c r="F2063" s="270">
        <v>2.2999999999999998</v>
      </c>
      <c r="G2063" s="270" t="s">
        <v>220</v>
      </c>
    </row>
    <row r="2064" spans="1:7">
      <c r="A2064" s="270" t="s">
        <v>4174</v>
      </c>
      <c r="B2064" s="270" t="s">
        <v>4175</v>
      </c>
      <c r="C2064" s="270">
        <v>2353</v>
      </c>
      <c r="D2064" s="270">
        <v>941.81700000000001</v>
      </c>
      <c r="E2064" s="270">
        <v>10</v>
      </c>
      <c r="F2064" s="270">
        <v>2.4300000000000002</v>
      </c>
      <c r="G2064" s="270" t="s">
        <v>223</v>
      </c>
    </row>
    <row r="2065" spans="1:7">
      <c r="A2065" s="270" t="s">
        <v>4176</v>
      </c>
      <c r="B2065" s="270" t="s">
        <v>4177</v>
      </c>
      <c r="C2065" s="270">
        <v>2316</v>
      </c>
      <c r="D2065" s="270">
        <v>1013</v>
      </c>
      <c r="E2065" s="270">
        <v>13</v>
      </c>
      <c r="F2065" s="270">
        <v>0.56999999999999995</v>
      </c>
      <c r="G2065" s="270" t="s">
        <v>220</v>
      </c>
    </row>
    <row r="2066" spans="1:7">
      <c r="A2066" s="270" t="s">
        <v>4178</v>
      </c>
      <c r="B2066" s="270" t="s">
        <v>4179</v>
      </c>
      <c r="C2066" s="270">
        <v>2539</v>
      </c>
      <c r="D2066" s="270">
        <v>884</v>
      </c>
      <c r="E2066" s="270">
        <v>8</v>
      </c>
      <c r="F2066" s="270">
        <v>1.58</v>
      </c>
      <c r="G2066" s="270" t="s">
        <v>220</v>
      </c>
    </row>
    <row r="2067" spans="1:7">
      <c r="A2067" s="270" t="s">
        <v>4180</v>
      </c>
      <c r="B2067" s="270" t="s">
        <v>4181</v>
      </c>
      <c r="C2067" s="270">
        <v>2441</v>
      </c>
      <c r="D2067" s="270">
        <v>932.46299999999997</v>
      </c>
      <c r="E2067" s="270">
        <v>10</v>
      </c>
      <c r="F2067" s="270">
        <v>2.6225000000000005</v>
      </c>
      <c r="G2067" s="270" t="s">
        <v>223</v>
      </c>
    </row>
    <row r="2068" spans="1:7">
      <c r="A2068" s="270" t="s">
        <v>4182</v>
      </c>
      <c r="B2068" s="270" t="s">
        <v>4183</v>
      </c>
      <c r="C2068" s="270">
        <v>2421</v>
      </c>
      <c r="D2068" s="270">
        <v>1056</v>
      </c>
      <c r="E2068" s="270">
        <v>15</v>
      </c>
      <c r="F2068" s="270">
        <v>1.1200000000000001</v>
      </c>
      <c r="G2068" s="270" t="s">
        <v>220</v>
      </c>
    </row>
    <row r="2069" spans="1:7">
      <c r="A2069" s="270" t="s">
        <v>4184</v>
      </c>
      <c r="B2069" s="270" t="s">
        <v>4185</v>
      </c>
      <c r="C2069" s="270">
        <v>2283</v>
      </c>
      <c r="D2069" s="270">
        <v>1053.0999999999999</v>
      </c>
      <c r="E2069" s="270">
        <v>15</v>
      </c>
      <c r="F2069" s="270">
        <v>1.6666666666666666E-2</v>
      </c>
      <c r="G2069" s="270" t="s">
        <v>217</v>
      </c>
    </row>
    <row r="2070" spans="1:7">
      <c r="A2070" s="270" t="s">
        <v>4186</v>
      </c>
      <c r="B2070" s="270" t="s">
        <v>4187</v>
      </c>
      <c r="C2070" s="270">
        <v>2799</v>
      </c>
      <c r="D2070" s="270">
        <v>1080</v>
      </c>
      <c r="E2070" s="270">
        <v>16</v>
      </c>
      <c r="F2070" s="270">
        <v>2.3387500000000001</v>
      </c>
      <c r="G2070" s="270" t="s">
        <v>220</v>
      </c>
    </row>
    <row r="2071" spans="1:7">
      <c r="A2071" s="270" t="s">
        <v>4188</v>
      </c>
      <c r="B2071" s="270" t="s">
        <v>4189</v>
      </c>
      <c r="C2071" s="270">
        <v>2795</v>
      </c>
      <c r="D2071" s="270">
        <v>1080</v>
      </c>
      <c r="E2071" s="270">
        <v>16</v>
      </c>
      <c r="F2071" s="270">
        <v>1.69</v>
      </c>
      <c r="G2071" s="270" t="s">
        <v>220</v>
      </c>
    </row>
    <row r="2072" spans="1:7">
      <c r="A2072" s="270" t="s">
        <v>4190</v>
      </c>
      <c r="B2072" s="270" t="s">
        <v>4191</v>
      </c>
      <c r="C2072" s="270">
        <v>2577</v>
      </c>
      <c r="D2072" s="270">
        <v>1070.2349999999999</v>
      </c>
      <c r="E2072" s="270">
        <v>15</v>
      </c>
      <c r="F2072" s="270">
        <v>0.76774193548387115</v>
      </c>
      <c r="G2072" s="270" t="s">
        <v>220</v>
      </c>
    </row>
    <row r="2073" spans="1:7">
      <c r="A2073" s="270" t="s">
        <v>4192</v>
      </c>
      <c r="B2073" s="270" t="s">
        <v>4193</v>
      </c>
      <c r="C2073" s="270">
        <v>2440</v>
      </c>
      <c r="D2073" s="270">
        <v>912.92022448979606</v>
      </c>
      <c r="E2073" s="270">
        <v>9</v>
      </c>
      <c r="F2073" s="270">
        <v>5.4</v>
      </c>
      <c r="G2073" s="270" t="s">
        <v>223</v>
      </c>
    </row>
    <row r="2074" spans="1:7">
      <c r="A2074" s="270" t="s">
        <v>4194</v>
      </c>
      <c r="B2074" s="270" t="s">
        <v>4195</v>
      </c>
      <c r="C2074" s="270">
        <v>2046</v>
      </c>
      <c r="D2074" s="270">
        <v>1045.9860000000001</v>
      </c>
      <c r="E2074" s="270">
        <v>14</v>
      </c>
      <c r="F2074" s="270">
        <v>0</v>
      </c>
      <c r="G2074" s="270" t="s">
        <v>217</v>
      </c>
    </row>
    <row r="2075" spans="1:7">
      <c r="A2075" s="270" t="s">
        <v>4196</v>
      </c>
      <c r="B2075" s="270" t="s">
        <v>4197</v>
      </c>
      <c r="C2075" s="270">
        <v>2832</v>
      </c>
      <c r="D2075" s="270">
        <v>927.02049999999997</v>
      </c>
      <c r="E2075" s="270">
        <v>10</v>
      </c>
      <c r="F2075" s="270">
        <v>8.48</v>
      </c>
      <c r="G2075" s="270" t="s">
        <v>226</v>
      </c>
    </row>
    <row r="2076" spans="1:7">
      <c r="A2076" s="270" t="s">
        <v>4198</v>
      </c>
      <c r="B2076" s="270" t="s">
        <v>4199</v>
      </c>
      <c r="C2076" s="270">
        <v>2825</v>
      </c>
      <c r="D2076" s="270">
        <v>1024.6489999999999</v>
      </c>
      <c r="E2076" s="270">
        <v>13</v>
      </c>
      <c r="F2076" s="270">
        <v>8.02</v>
      </c>
      <c r="G2076" s="270" t="s">
        <v>226</v>
      </c>
    </row>
    <row r="2077" spans="1:7">
      <c r="A2077" s="270" t="s">
        <v>4200</v>
      </c>
      <c r="B2077" s="270" t="s">
        <v>4199</v>
      </c>
      <c r="C2077" s="270">
        <v>2873</v>
      </c>
      <c r="D2077" s="270">
        <v>1024.6489999999999</v>
      </c>
      <c r="E2077" s="270">
        <v>13</v>
      </c>
      <c r="F2077" s="270">
        <v>8.02</v>
      </c>
      <c r="G2077" s="270" t="s">
        <v>226</v>
      </c>
    </row>
    <row r="2078" spans="1:7">
      <c r="A2078" s="270" t="s">
        <v>4201</v>
      </c>
      <c r="B2078" s="270" t="s">
        <v>4202</v>
      </c>
      <c r="C2078" s="270">
        <v>2705</v>
      </c>
      <c r="D2078" s="270">
        <v>997.40962500000012</v>
      </c>
      <c r="E2078" s="270">
        <v>12</v>
      </c>
      <c r="F2078" s="270">
        <v>2.73</v>
      </c>
      <c r="G2078" s="270" t="s">
        <v>223</v>
      </c>
    </row>
    <row r="2079" spans="1:7">
      <c r="A2079" s="270" t="s">
        <v>4203</v>
      </c>
      <c r="B2079" s="270" t="s">
        <v>4204</v>
      </c>
      <c r="C2079" s="270">
        <v>2402</v>
      </c>
      <c r="D2079" s="270">
        <v>969.16160000000002</v>
      </c>
      <c r="E2079" s="270">
        <v>11</v>
      </c>
      <c r="F2079" s="270">
        <v>5.34</v>
      </c>
      <c r="G2079" s="270" t="s">
        <v>223</v>
      </c>
    </row>
    <row r="2080" spans="1:7">
      <c r="A2080" s="270" t="s">
        <v>4205</v>
      </c>
      <c r="B2080" s="270" t="s">
        <v>4206</v>
      </c>
      <c r="C2080" s="270">
        <v>2840</v>
      </c>
      <c r="D2080" s="270">
        <v>973.74974999999995</v>
      </c>
      <c r="E2080" s="270">
        <v>11</v>
      </c>
      <c r="F2080" s="270">
        <v>13.92</v>
      </c>
      <c r="G2080" s="270" t="s">
        <v>229</v>
      </c>
    </row>
    <row r="2081" spans="1:7">
      <c r="A2081" s="270" t="s">
        <v>4207</v>
      </c>
      <c r="B2081" s="270" t="s">
        <v>4208</v>
      </c>
      <c r="C2081" s="270">
        <v>2538</v>
      </c>
      <c r="D2081" s="270">
        <v>892.02175</v>
      </c>
      <c r="E2081" s="270">
        <v>8</v>
      </c>
      <c r="F2081" s="270">
        <v>1.9</v>
      </c>
      <c r="G2081" s="270" t="s">
        <v>220</v>
      </c>
    </row>
    <row r="2082" spans="1:7">
      <c r="A2082" s="270" t="s">
        <v>4209</v>
      </c>
      <c r="B2082" s="270" t="s">
        <v>4210</v>
      </c>
      <c r="C2082" s="270">
        <v>2420</v>
      </c>
      <c r="D2082" s="270">
        <v>1018</v>
      </c>
      <c r="E2082" s="270">
        <v>13</v>
      </c>
      <c r="F2082" s="270">
        <v>1.26</v>
      </c>
      <c r="G2082" s="270" t="s">
        <v>220</v>
      </c>
    </row>
    <row r="2083" spans="1:7">
      <c r="A2083" s="270" t="s">
        <v>4211</v>
      </c>
      <c r="B2083" s="270" t="s">
        <v>4212</v>
      </c>
      <c r="C2083" s="270">
        <v>2540</v>
      </c>
      <c r="D2083" s="270">
        <v>897.14227272727294</v>
      </c>
      <c r="E2083" s="270">
        <v>8</v>
      </c>
      <c r="F2083" s="270">
        <v>1.43</v>
      </c>
      <c r="G2083" s="270" t="s">
        <v>220</v>
      </c>
    </row>
    <row r="2084" spans="1:7">
      <c r="A2084" s="270" t="s">
        <v>4213</v>
      </c>
      <c r="B2084" s="270" t="s">
        <v>4214</v>
      </c>
      <c r="C2084" s="270">
        <v>2287</v>
      </c>
      <c r="D2084" s="270">
        <v>1090.7929999999999</v>
      </c>
      <c r="E2084" s="270">
        <v>16</v>
      </c>
      <c r="F2084" s="270">
        <v>0</v>
      </c>
      <c r="G2084" s="270" t="s">
        <v>217</v>
      </c>
    </row>
    <row r="2085" spans="1:7">
      <c r="A2085" s="270" t="s">
        <v>4215</v>
      </c>
      <c r="B2085" s="270" t="s">
        <v>4216</v>
      </c>
      <c r="C2085" s="270">
        <v>2529</v>
      </c>
      <c r="D2085" s="270">
        <v>1032.2950000000001</v>
      </c>
      <c r="E2085" s="270">
        <v>14</v>
      </c>
      <c r="F2085" s="270">
        <v>0.15</v>
      </c>
      <c r="G2085" s="270" t="s">
        <v>217</v>
      </c>
    </row>
    <row r="2086" spans="1:7">
      <c r="A2086" s="270" t="s">
        <v>4217</v>
      </c>
      <c r="B2086" s="270" t="s">
        <v>4218</v>
      </c>
      <c r="C2086" s="270">
        <v>2280</v>
      </c>
      <c r="D2086" s="270">
        <v>1055.175</v>
      </c>
      <c r="E2086" s="270">
        <v>15</v>
      </c>
      <c r="F2086" s="270">
        <v>0</v>
      </c>
      <c r="G2086" s="270" t="s">
        <v>217</v>
      </c>
    </row>
    <row r="2087" spans="1:7">
      <c r="A2087" s="270" t="s">
        <v>4219</v>
      </c>
      <c r="B2087" s="270" t="s">
        <v>4220</v>
      </c>
      <c r="C2087" s="270">
        <v>2835</v>
      </c>
      <c r="D2087" s="270">
        <v>1028.3044166666666</v>
      </c>
      <c r="E2087" s="270">
        <v>14</v>
      </c>
      <c r="F2087" s="270">
        <v>9.8800000000000008</v>
      </c>
      <c r="G2087" s="270" t="s">
        <v>226</v>
      </c>
    </row>
    <row r="2088" spans="1:7">
      <c r="A2088" s="270" t="s">
        <v>4221</v>
      </c>
      <c r="B2088" s="270" t="s">
        <v>4222</v>
      </c>
      <c r="C2088" s="270">
        <v>2621</v>
      </c>
      <c r="D2088" s="270">
        <v>1064</v>
      </c>
      <c r="E2088" s="270">
        <v>15</v>
      </c>
      <c r="F2088" s="270">
        <v>1.3960000000000001</v>
      </c>
      <c r="G2088" s="270" t="s">
        <v>220</v>
      </c>
    </row>
    <row r="2089" spans="1:7">
      <c r="A2089" s="270" t="s">
        <v>4223</v>
      </c>
      <c r="B2089" s="270" t="s">
        <v>4224</v>
      </c>
      <c r="C2089" s="270">
        <v>2446</v>
      </c>
      <c r="D2089" s="270">
        <v>991.5</v>
      </c>
      <c r="E2089" s="270">
        <v>12</v>
      </c>
      <c r="F2089" s="270">
        <v>3.5</v>
      </c>
      <c r="G2089" s="270" t="s">
        <v>223</v>
      </c>
    </row>
    <row r="2090" spans="1:7">
      <c r="A2090" s="270" t="s">
        <v>4225</v>
      </c>
      <c r="B2090" s="270" t="s">
        <v>4226</v>
      </c>
      <c r="C2090" s="270">
        <v>2871</v>
      </c>
      <c r="D2090" s="270">
        <v>938.68200000000002</v>
      </c>
      <c r="E2090" s="270">
        <v>10</v>
      </c>
      <c r="F2090" s="270">
        <v>2.69</v>
      </c>
      <c r="G2090" s="270" t="s">
        <v>223</v>
      </c>
    </row>
    <row r="2091" spans="1:7">
      <c r="A2091" s="270" t="s">
        <v>4227</v>
      </c>
      <c r="B2091" s="270" t="s">
        <v>4228</v>
      </c>
      <c r="C2091" s="270">
        <v>2422</v>
      </c>
      <c r="D2091" s="270">
        <v>985.58500000000004</v>
      </c>
      <c r="E2091" s="270">
        <v>12</v>
      </c>
      <c r="F2091" s="270">
        <v>2.09</v>
      </c>
      <c r="G2091" s="270" t="s">
        <v>220</v>
      </c>
    </row>
    <row r="2092" spans="1:7">
      <c r="A2092" s="270" t="s">
        <v>4229</v>
      </c>
      <c r="B2092" s="270" t="s">
        <v>4230</v>
      </c>
      <c r="C2092" s="270">
        <v>2840</v>
      </c>
      <c r="D2092" s="270">
        <v>990.976</v>
      </c>
      <c r="E2092" s="270">
        <v>12</v>
      </c>
      <c r="F2092" s="270">
        <v>12.26</v>
      </c>
      <c r="G2092" s="270" t="s">
        <v>229</v>
      </c>
    </row>
    <row r="2093" spans="1:7">
      <c r="A2093" s="270" t="s">
        <v>4231</v>
      </c>
      <c r="B2093" s="270" t="s">
        <v>4232</v>
      </c>
      <c r="C2093" s="270">
        <v>2330</v>
      </c>
      <c r="D2093" s="270">
        <v>1050</v>
      </c>
      <c r="E2093" s="270">
        <v>14</v>
      </c>
      <c r="F2093" s="270">
        <v>1.43</v>
      </c>
      <c r="G2093" s="270" t="s">
        <v>220</v>
      </c>
    </row>
    <row r="2094" spans="1:7">
      <c r="A2094" s="270" t="s">
        <v>4233</v>
      </c>
      <c r="B2094" s="270" t="s">
        <v>4234</v>
      </c>
      <c r="C2094" s="270">
        <v>2157</v>
      </c>
      <c r="D2094" s="270">
        <v>1043.364</v>
      </c>
      <c r="E2094" s="270">
        <v>14</v>
      </c>
      <c r="F2094" s="270">
        <v>0.83</v>
      </c>
      <c r="G2094" s="270" t="s">
        <v>220</v>
      </c>
    </row>
    <row r="2095" spans="1:7">
      <c r="A2095" s="270" t="s">
        <v>4235</v>
      </c>
      <c r="B2095" s="270" t="s">
        <v>4236</v>
      </c>
      <c r="C2095" s="270">
        <v>2795</v>
      </c>
      <c r="D2095" s="270">
        <v>1041</v>
      </c>
      <c r="E2095" s="270">
        <v>14</v>
      </c>
      <c r="F2095" s="270">
        <v>0.85</v>
      </c>
      <c r="G2095" s="270" t="s">
        <v>220</v>
      </c>
    </row>
    <row r="2096" spans="1:7">
      <c r="A2096" s="270" t="s">
        <v>4237</v>
      </c>
      <c r="B2096" s="270" t="s">
        <v>4238</v>
      </c>
      <c r="C2096" s="270">
        <v>2651</v>
      </c>
      <c r="D2096" s="270">
        <v>1012.037</v>
      </c>
      <c r="E2096" s="270">
        <v>13</v>
      </c>
      <c r="F2096" s="270">
        <v>1.1499999999999999</v>
      </c>
      <c r="G2096" s="270" t="s">
        <v>220</v>
      </c>
    </row>
    <row r="2097" spans="1:7">
      <c r="A2097" s="270" t="s">
        <v>4239</v>
      </c>
      <c r="B2097" s="270" t="s">
        <v>4240</v>
      </c>
      <c r="C2097" s="270">
        <v>2372</v>
      </c>
      <c r="D2097" s="270">
        <v>956.06299999999999</v>
      </c>
      <c r="E2097" s="270">
        <v>11</v>
      </c>
      <c r="F2097" s="270">
        <v>3.8971428571428568</v>
      </c>
      <c r="G2097" s="270" t="s">
        <v>223</v>
      </c>
    </row>
    <row r="2098" spans="1:7">
      <c r="A2098" s="270" t="s">
        <v>4241</v>
      </c>
      <c r="B2098" s="270" t="s">
        <v>4242</v>
      </c>
      <c r="C2098" s="270">
        <v>2037</v>
      </c>
      <c r="D2098" s="270">
        <v>1045.539</v>
      </c>
      <c r="E2098" s="270">
        <v>14</v>
      </c>
      <c r="F2098" s="270">
        <v>0</v>
      </c>
      <c r="G2098" s="270" t="s">
        <v>217</v>
      </c>
    </row>
    <row r="2099" spans="1:7">
      <c r="A2099" s="270" t="s">
        <v>4243</v>
      </c>
      <c r="B2099" s="270" t="s">
        <v>4244</v>
      </c>
      <c r="C2099" s="270">
        <v>2798</v>
      </c>
      <c r="D2099" s="270">
        <v>1066.769</v>
      </c>
      <c r="E2099" s="270">
        <v>15</v>
      </c>
      <c r="F2099" s="270">
        <v>1.85</v>
      </c>
      <c r="G2099" s="270" t="s">
        <v>220</v>
      </c>
    </row>
    <row r="2100" spans="1:7">
      <c r="A2100" s="270" t="s">
        <v>4245</v>
      </c>
      <c r="B2100" s="270" t="s">
        <v>4246</v>
      </c>
      <c r="C2100" s="270">
        <v>2084</v>
      </c>
      <c r="D2100" s="270">
        <v>1094.722</v>
      </c>
      <c r="E2100" s="270">
        <v>16</v>
      </c>
      <c r="F2100" s="270">
        <v>0</v>
      </c>
      <c r="G2100" s="270" t="s">
        <v>217</v>
      </c>
    </row>
    <row r="2101" spans="1:7">
      <c r="A2101" s="270" t="s">
        <v>4247</v>
      </c>
      <c r="B2101" s="270" t="s">
        <v>4246</v>
      </c>
      <c r="C2101" s="270">
        <v>2086</v>
      </c>
      <c r="D2101" s="270">
        <v>1094.722</v>
      </c>
      <c r="E2101" s="270">
        <v>16</v>
      </c>
      <c r="F2101" s="270">
        <v>0</v>
      </c>
      <c r="G2101" s="270" t="s">
        <v>217</v>
      </c>
    </row>
    <row r="2102" spans="1:7">
      <c r="A2102" s="270" t="s">
        <v>4248</v>
      </c>
      <c r="B2102" s="270" t="s">
        <v>4246</v>
      </c>
      <c r="C2102" s="270">
        <v>2087</v>
      </c>
      <c r="D2102" s="270">
        <v>1094.722</v>
      </c>
      <c r="E2102" s="270">
        <v>16</v>
      </c>
      <c r="F2102" s="270">
        <v>0</v>
      </c>
      <c r="G2102" s="270" t="s">
        <v>217</v>
      </c>
    </row>
    <row r="2103" spans="1:7">
      <c r="A2103" s="270" t="s">
        <v>4249</v>
      </c>
      <c r="B2103" s="270" t="s">
        <v>4246</v>
      </c>
      <c r="C2103" s="270">
        <v>2097</v>
      </c>
      <c r="D2103" s="270">
        <v>1094.722</v>
      </c>
      <c r="E2103" s="270">
        <v>16</v>
      </c>
      <c r="F2103" s="270">
        <v>0</v>
      </c>
      <c r="G2103" s="270" t="s">
        <v>217</v>
      </c>
    </row>
    <row r="2104" spans="1:7">
      <c r="A2104" s="270" t="s">
        <v>4250</v>
      </c>
      <c r="B2104" s="270" t="s">
        <v>4251</v>
      </c>
      <c r="C2104" s="270">
        <v>2260</v>
      </c>
      <c r="D2104" s="270">
        <v>1059.848</v>
      </c>
      <c r="E2104" s="270">
        <v>15</v>
      </c>
      <c r="F2104" s="270">
        <v>0</v>
      </c>
      <c r="G2104" s="270" t="s">
        <v>217</v>
      </c>
    </row>
    <row r="2105" spans="1:7">
      <c r="A2105" s="270" t="s">
        <v>4252</v>
      </c>
      <c r="B2105" s="270" t="s">
        <v>4253</v>
      </c>
      <c r="C2105" s="270">
        <v>2428</v>
      </c>
      <c r="D2105" s="270">
        <v>974.22321052631594</v>
      </c>
      <c r="E2105" s="270">
        <v>11</v>
      </c>
      <c r="F2105" s="270">
        <v>0.93</v>
      </c>
      <c r="G2105" s="270" t="s">
        <v>220</v>
      </c>
    </row>
    <row r="2106" spans="1:7">
      <c r="A2106" s="270" t="s">
        <v>4254</v>
      </c>
      <c r="B2106" s="270" t="s">
        <v>4255</v>
      </c>
      <c r="C2106" s="270">
        <v>2425</v>
      </c>
      <c r="D2106" s="270">
        <v>931.87699999999995</v>
      </c>
      <c r="E2106" s="270">
        <v>10</v>
      </c>
      <c r="F2106" s="270">
        <v>0.96</v>
      </c>
      <c r="G2106" s="270" t="s">
        <v>220</v>
      </c>
    </row>
    <row r="2107" spans="1:7">
      <c r="A2107" s="270" t="s">
        <v>4256</v>
      </c>
      <c r="B2107" s="270" t="s">
        <v>4255</v>
      </c>
      <c r="C2107" s="270">
        <v>2428</v>
      </c>
      <c r="D2107" s="270">
        <v>931.87699999999995</v>
      </c>
      <c r="E2107" s="270">
        <v>10</v>
      </c>
      <c r="F2107" s="270">
        <v>0.96</v>
      </c>
      <c r="G2107" s="270" t="s">
        <v>220</v>
      </c>
    </row>
    <row r="2108" spans="1:7">
      <c r="A2108" s="270" t="s">
        <v>4257</v>
      </c>
      <c r="B2108" s="270" t="s">
        <v>4258</v>
      </c>
      <c r="C2108" s="270">
        <v>2880</v>
      </c>
      <c r="D2108" s="270">
        <v>1012.1573000000001</v>
      </c>
      <c r="E2108" s="270">
        <v>13</v>
      </c>
      <c r="F2108" s="270">
        <v>13.7</v>
      </c>
      <c r="G2108" s="270" t="s">
        <v>229</v>
      </c>
    </row>
    <row r="2109" spans="1:7">
      <c r="A2109" s="270" t="s">
        <v>4259</v>
      </c>
      <c r="B2109" s="270" t="s">
        <v>4260</v>
      </c>
      <c r="C2109" s="270">
        <v>2460</v>
      </c>
      <c r="D2109" s="270">
        <v>898</v>
      </c>
      <c r="E2109" s="270">
        <v>8</v>
      </c>
      <c r="F2109" s="270">
        <v>2.925238095238095</v>
      </c>
      <c r="G2109" s="270" t="s">
        <v>223</v>
      </c>
    </row>
    <row r="2110" spans="1:7">
      <c r="A2110" s="270" t="s">
        <v>4261</v>
      </c>
      <c r="B2110" s="270" t="s">
        <v>4262</v>
      </c>
      <c r="C2110" s="270">
        <v>2795</v>
      </c>
      <c r="D2110" s="270">
        <v>1053</v>
      </c>
      <c r="E2110" s="270">
        <v>15</v>
      </c>
      <c r="F2110" s="270">
        <v>1.86</v>
      </c>
      <c r="G2110" s="270" t="s">
        <v>220</v>
      </c>
    </row>
    <row r="2111" spans="1:7">
      <c r="A2111" s="270" t="s">
        <v>4263</v>
      </c>
      <c r="B2111" s="270" t="s">
        <v>4264</v>
      </c>
      <c r="C2111" s="270">
        <v>2420</v>
      </c>
      <c r="D2111" s="270">
        <v>978</v>
      </c>
      <c r="E2111" s="270">
        <v>12</v>
      </c>
      <c r="F2111" s="270">
        <v>1.67</v>
      </c>
      <c r="G2111" s="270" t="s">
        <v>220</v>
      </c>
    </row>
    <row r="2112" spans="1:7">
      <c r="A2112" s="270" t="s">
        <v>4265</v>
      </c>
      <c r="B2112" s="270" t="s">
        <v>4266</v>
      </c>
      <c r="C2112" s="270">
        <v>2258</v>
      </c>
      <c r="D2112" s="270">
        <v>1068.375</v>
      </c>
      <c r="E2112" s="270">
        <v>15</v>
      </c>
      <c r="F2112" s="270">
        <v>0</v>
      </c>
      <c r="G2112" s="270" t="s">
        <v>217</v>
      </c>
    </row>
    <row r="2113" spans="1:7">
      <c r="A2113" s="270" t="s">
        <v>4267</v>
      </c>
      <c r="B2113" s="270" t="s">
        <v>4268</v>
      </c>
      <c r="C2113" s="270">
        <v>2716</v>
      </c>
      <c r="D2113" s="270">
        <v>1012</v>
      </c>
      <c r="E2113" s="270">
        <v>13</v>
      </c>
      <c r="F2113" s="270">
        <v>4.1900000000000004</v>
      </c>
      <c r="G2113" s="270" t="s">
        <v>223</v>
      </c>
    </row>
    <row r="2114" spans="1:7">
      <c r="A2114" s="270" t="s">
        <v>4269</v>
      </c>
      <c r="B2114" s="270" t="s">
        <v>4268</v>
      </c>
      <c r="C2114" s="270">
        <v>2736</v>
      </c>
      <c r="D2114" s="270">
        <v>1012</v>
      </c>
      <c r="E2114" s="270">
        <v>13</v>
      </c>
      <c r="F2114" s="270">
        <v>5.26</v>
      </c>
      <c r="G2114" s="270" t="s">
        <v>223</v>
      </c>
    </row>
    <row r="2115" spans="1:7">
      <c r="A2115" s="270" t="s">
        <v>4270</v>
      </c>
      <c r="B2115" s="270" t="s">
        <v>4268</v>
      </c>
      <c r="C2115" s="270">
        <v>2880</v>
      </c>
      <c r="D2115" s="270">
        <v>1012</v>
      </c>
      <c r="E2115" s="270">
        <v>13</v>
      </c>
      <c r="F2115" s="270">
        <v>14.24</v>
      </c>
      <c r="G2115" s="270" t="s">
        <v>229</v>
      </c>
    </row>
    <row r="2116" spans="1:7">
      <c r="A2116" s="270" t="s">
        <v>4271</v>
      </c>
      <c r="B2116" s="270" t="s">
        <v>4272</v>
      </c>
      <c r="C2116" s="270">
        <v>2405</v>
      </c>
      <c r="D2116" s="270">
        <v>1010.747</v>
      </c>
      <c r="E2116" s="270">
        <v>13</v>
      </c>
      <c r="F2116" s="270">
        <v>6.66</v>
      </c>
      <c r="G2116" s="270" t="s">
        <v>226</v>
      </c>
    </row>
    <row r="2117" spans="1:7">
      <c r="A2117" s="270" t="s">
        <v>4273</v>
      </c>
      <c r="B2117" s="270" t="s">
        <v>4274</v>
      </c>
      <c r="C2117" s="270">
        <v>2323</v>
      </c>
      <c r="D2117" s="270">
        <v>1066</v>
      </c>
      <c r="E2117" s="270">
        <v>15</v>
      </c>
      <c r="F2117" s="270">
        <v>2.12</v>
      </c>
      <c r="G2117" s="270" t="s">
        <v>220</v>
      </c>
    </row>
    <row r="2118" spans="1:7">
      <c r="A2118" s="270" t="s">
        <v>4275</v>
      </c>
      <c r="B2118" s="270" t="s">
        <v>4274</v>
      </c>
      <c r="C2118" s="270">
        <v>2800</v>
      </c>
      <c r="D2118" s="270">
        <v>1067.2729999999999</v>
      </c>
      <c r="E2118" s="270">
        <v>15</v>
      </c>
      <c r="F2118" s="270">
        <v>2.12</v>
      </c>
      <c r="G2118" s="270" t="s">
        <v>220</v>
      </c>
    </row>
    <row r="2119" spans="1:7">
      <c r="A2119" s="270" t="s">
        <v>4276</v>
      </c>
      <c r="B2119" s="270" t="s">
        <v>4277</v>
      </c>
      <c r="C2119" s="270">
        <v>2806</v>
      </c>
      <c r="D2119" s="270">
        <v>1024.6490000000001</v>
      </c>
      <c r="E2119" s="270">
        <v>13</v>
      </c>
      <c r="F2119" s="270">
        <v>3.51</v>
      </c>
      <c r="G2119" s="270" t="s">
        <v>223</v>
      </c>
    </row>
    <row r="2120" spans="1:7">
      <c r="A2120" s="270" t="s">
        <v>4278</v>
      </c>
      <c r="B2120" s="270" t="s">
        <v>4279</v>
      </c>
      <c r="C2120" s="270">
        <v>2575</v>
      </c>
      <c r="D2120" s="270">
        <v>1034.5504999999998</v>
      </c>
      <c r="E2120" s="270">
        <v>14</v>
      </c>
      <c r="F2120" s="270">
        <v>1.79</v>
      </c>
      <c r="G2120" s="270" t="s">
        <v>220</v>
      </c>
    </row>
    <row r="2121" spans="1:7">
      <c r="A2121" s="270" t="s">
        <v>4280</v>
      </c>
      <c r="B2121" s="270" t="s">
        <v>4281</v>
      </c>
      <c r="C2121" s="270">
        <v>2880</v>
      </c>
      <c r="D2121" s="270">
        <v>1047</v>
      </c>
      <c r="E2121" s="270">
        <v>14</v>
      </c>
      <c r="F2121" s="270">
        <v>8.6842105263157876</v>
      </c>
      <c r="G2121" s="270" t="s">
        <v>226</v>
      </c>
    </row>
    <row r="2122" spans="1:7">
      <c r="A2122" s="270" t="s">
        <v>4282</v>
      </c>
      <c r="B2122" s="270" t="s">
        <v>4283</v>
      </c>
      <c r="C2122" s="270">
        <v>2534</v>
      </c>
      <c r="D2122" s="270">
        <v>1098.143</v>
      </c>
      <c r="E2122" s="270">
        <v>16</v>
      </c>
      <c r="F2122" s="270">
        <v>0.73</v>
      </c>
      <c r="G2122" s="270" t="s">
        <v>220</v>
      </c>
    </row>
    <row r="2123" spans="1:7">
      <c r="A2123" s="270" t="s">
        <v>4284</v>
      </c>
      <c r="B2123" s="270" t="s">
        <v>4285</v>
      </c>
      <c r="C2123" s="270">
        <v>2259</v>
      </c>
      <c r="D2123" s="270">
        <v>1042.3440000000001</v>
      </c>
      <c r="E2123" s="270">
        <v>14</v>
      </c>
      <c r="F2123" s="270">
        <v>0.15</v>
      </c>
      <c r="G2123" s="270" t="s">
        <v>217</v>
      </c>
    </row>
    <row r="2124" spans="1:7">
      <c r="A2124" s="270" t="s">
        <v>4286</v>
      </c>
      <c r="B2124" s="270" t="s">
        <v>4287</v>
      </c>
      <c r="C2124" s="270">
        <v>2446</v>
      </c>
      <c r="D2124" s="270">
        <v>987.56799999999998</v>
      </c>
      <c r="E2124" s="270">
        <v>12</v>
      </c>
      <c r="F2124" s="270">
        <v>2.4764705882352942</v>
      </c>
      <c r="G2124" s="270" t="s">
        <v>223</v>
      </c>
    </row>
    <row r="2125" spans="1:7">
      <c r="A2125" s="270" t="s">
        <v>4288</v>
      </c>
      <c r="B2125" s="270" t="s">
        <v>4289</v>
      </c>
      <c r="C2125" s="270">
        <v>2869</v>
      </c>
      <c r="D2125" s="270">
        <v>983.54050000000007</v>
      </c>
      <c r="E2125" s="270">
        <v>12</v>
      </c>
      <c r="F2125" s="270">
        <v>4.71</v>
      </c>
      <c r="G2125" s="270" t="s">
        <v>223</v>
      </c>
    </row>
    <row r="2126" spans="1:7">
      <c r="A2126" s="270" t="s">
        <v>4290</v>
      </c>
      <c r="B2126" s="270" t="s">
        <v>4291</v>
      </c>
      <c r="C2126" s="270">
        <v>2440</v>
      </c>
      <c r="D2126" s="270">
        <v>880.44600000000003</v>
      </c>
      <c r="E2126" s="270">
        <v>8</v>
      </c>
      <c r="F2126" s="270">
        <v>2.38</v>
      </c>
      <c r="G2126" s="270" t="s">
        <v>220</v>
      </c>
    </row>
    <row r="2127" spans="1:7">
      <c r="A2127" s="270" t="s">
        <v>4292</v>
      </c>
      <c r="B2127" s="270" t="s">
        <v>4293</v>
      </c>
      <c r="C2127" s="270">
        <v>2464</v>
      </c>
      <c r="D2127" s="270">
        <v>960.75</v>
      </c>
      <c r="E2127" s="270">
        <v>11</v>
      </c>
      <c r="F2127" s="270">
        <v>1.9433333333333334</v>
      </c>
      <c r="G2127" s="270" t="s">
        <v>220</v>
      </c>
    </row>
    <row r="2128" spans="1:7">
      <c r="A2128" s="270" t="s">
        <v>4294</v>
      </c>
      <c r="B2128" s="270" t="s">
        <v>4295</v>
      </c>
      <c r="C2128" s="270">
        <v>2756</v>
      </c>
      <c r="D2128" s="270">
        <v>1033.3330000000001</v>
      </c>
      <c r="E2128" s="270">
        <v>14</v>
      </c>
      <c r="F2128" s="270">
        <v>0.2</v>
      </c>
      <c r="G2128" s="270" t="s">
        <v>217</v>
      </c>
    </row>
    <row r="2129" spans="1:7">
      <c r="A2129" s="270" t="s">
        <v>4296</v>
      </c>
      <c r="B2129" s="270" t="s">
        <v>4297</v>
      </c>
      <c r="C2129" s="270">
        <v>2265</v>
      </c>
      <c r="D2129" s="270">
        <v>1008.059</v>
      </c>
      <c r="E2129" s="270">
        <v>13</v>
      </c>
      <c r="F2129" s="270">
        <v>0.34</v>
      </c>
      <c r="G2129" s="270" t="s">
        <v>220</v>
      </c>
    </row>
    <row r="2130" spans="1:7">
      <c r="A2130" s="270" t="s">
        <v>4298</v>
      </c>
      <c r="B2130" s="270" t="s">
        <v>4297</v>
      </c>
      <c r="C2130" s="270">
        <v>2323</v>
      </c>
      <c r="D2130" s="270">
        <v>1008.059</v>
      </c>
      <c r="E2130" s="270">
        <v>13</v>
      </c>
      <c r="F2130" s="270">
        <v>0.34</v>
      </c>
      <c r="G2130" s="270" t="s">
        <v>220</v>
      </c>
    </row>
    <row r="2131" spans="1:7">
      <c r="A2131" s="270" t="s">
        <v>4299</v>
      </c>
      <c r="B2131" s="270" t="s">
        <v>4300</v>
      </c>
      <c r="C2131" s="270">
        <v>2259</v>
      </c>
      <c r="D2131" s="270">
        <v>998</v>
      </c>
      <c r="E2131" s="270">
        <v>12</v>
      </c>
      <c r="F2131" s="270">
        <v>0.24000000000000005</v>
      </c>
      <c r="G2131" s="270" t="s">
        <v>220</v>
      </c>
    </row>
    <row r="2132" spans="1:7">
      <c r="A2132" s="270" t="s">
        <v>4301</v>
      </c>
      <c r="B2132" s="270" t="s">
        <v>4302</v>
      </c>
      <c r="C2132" s="270">
        <v>2795</v>
      </c>
      <c r="D2132" s="270">
        <v>1066.4290000000001</v>
      </c>
      <c r="E2132" s="270">
        <v>15</v>
      </c>
      <c r="F2132" s="270">
        <v>1.7092537313432823</v>
      </c>
      <c r="G2132" s="270" t="s">
        <v>220</v>
      </c>
    </row>
    <row r="2133" spans="1:7">
      <c r="A2133" s="270" t="s">
        <v>4303</v>
      </c>
      <c r="B2133" s="270" t="s">
        <v>4304</v>
      </c>
      <c r="C2133" s="270">
        <v>2642</v>
      </c>
      <c r="D2133" s="270">
        <v>1021</v>
      </c>
      <c r="E2133" s="270">
        <v>13</v>
      </c>
      <c r="F2133" s="270">
        <v>2.76</v>
      </c>
      <c r="G2133" s="270" t="s">
        <v>223</v>
      </c>
    </row>
    <row r="2134" spans="1:7">
      <c r="A2134" s="270" t="s">
        <v>4305</v>
      </c>
      <c r="B2134" s="270" t="s">
        <v>4304</v>
      </c>
      <c r="C2134" s="270">
        <v>2655</v>
      </c>
      <c r="D2134" s="270">
        <v>1021</v>
      </c>
      <c r="E2134" s="270">
        <v>13</v>
      </c>
      <c r="F2134" s="270">
        <v>2.76</v>
      </c>
      <c r="G2134" s="270" t="s">
        <v>223</v>
      </c>
    </row>
    <row r="2135" spans="1:7">
      <c r="A2135" s="270" t="s">
        <v>4306</v>
      </c>
      <c r="B2135" s="270" t="s">
        <v>4307</v>
      </c>
      <c r="C2135" s="270">
        <v>2086</v>
      </c>
      <c r="D2135" s="270">
        <v>1102.2539999999999</v>
      </c>
      <c r="E2135" s="270">
        <v>17</v>
      </c>
      <c r="F2135" s="270">
        <v>0</v>
      </c>
      <c r="G2135" s="270" t="s">
        <v>217</v>
      </c>
    </row>
    <row r="2136" spans="1:7">
      <c r="A2136" s="270" t="s">
        <v>4308</v>
      </c>
      <c r="B2136" s="270" t="s">
        <v>4309</v>
      </c>
      <c r="C2136" s="270">
        <v>2096</v>
      </c>
      <c r="D2136" s="270">
        <v>1090.6099999999999</v>
      </c>
      <c r="E2136" s="270">
        <v>16</v>
      </c>
      <c r="F2136" s="270">
        <v>0</v>
      </c>
      <c r="G2136" s="270" t="s">
        <v>217</v>
      </c>
    </row>
    <row r="2137" spans="1:7">
      <c r="A2137" s="270" t="s">
        <v>4310</v>
      </c>
      <c r="B2137" s="270" t="s">
        <v>4311</v>
      </c>
      <c r="C2137" s="270">
        <v>2403</v>
      </c>
      <c r="D2137" s="270">
        <v>991.22674999999992</v>
      </c>
      <c r="E2137" s="270">
        <v>12</v>
      </c>
      <c r="F2137" s="270">
        <v>4.0199999999999996</v>
      </c>
      <c r="G2137" s="270" t="s">
        <v>223</v>
      </c>
    </row>
    <row r="2138" spans="1:7">
      <c r="A2138" s="270" t="s">
        <v>4312</v>
      </c>
      <c r="B2138" s="270" t="s">
        <v>4313</v>
      </c>
      <c r="C2138" s="270">
        <v>2850</v>
      </c>
      <c r="D2138" s="270">
        <v>1028.0809999999999</v>
      </c>
      <c r="E2138" s="270">
        <v>14</v>
      </c>
      <c r="F2138" s="270">
        <v>3.1293617021276594</v>
      </c>
      <c r="G2138" s="270" t="s">
        <v>223</v>
      </c>
    </row>
    <row r="2139" spans="1:7">
      <c r="A2139" s="270" t="s">
        <v>4314</v>
      </c>
      <c r="B2139" s="270" t="s">
        <v>4315</v>
      </c>
      <c r="C2139" s="270">
        <v>2586</v>
      </c>
      <c r="D2139" s="270">
        <v>940</v>
      </c>
      <c r="E2139" s="270">
        <v>10</v>
      </c>
      <c r="F2139" s="270">
        <v>2.92</v>
      </c>
      <c r="G2139" s="270" t="s">
        <v>223</v>
      </c>
    </row>
    <row r="2140" spans="1:7">
      <c r="A2140" s="270" t="s">
        <v>4316</v>
      </c>
      <c r="B2140" s="270" t="s">
        <v>4317</v>
      </c>
      <c r="C2140" s="270">
        <v>2550</v>
      </c>
      <c r="D2140" s="270">
        <v>1025.7860000000001</v>
      </c>
      <c r="E2140" s="270">
        <v>13</v>
      </c>
      <c r="F2140" s="270">
        <v>3.3419512195121941</v>
      </c>
      <c r="G2140" s="270" t="s">
        <v>223</v>
      </c>
    </row>
    <row r="2141" spans="1:7">
      <c r="A2141" s="270" t="s">
        <v>4318</v>
      </c>
      <c r="B2141" s="270" t="s">
        <v>4319</v>
      </c>
      <c r="C2141" s="270">
        <v>2630</v>
      </c>
      <c r="D2141" s="270">
        <v>1035</v>
      </c>
      <c r="E2141" s="270">
        <v>14</v>
      </c>
      <c r="F2141" s="270">
        <v>2.1578947368421058</v>
      </c>
      <c r="G2141" s="270" t="s">
        <v>220</v>
      </c>
    </row>
    <row r="2142" spans="1:7">
      <c r="A2142" s="270" t="s">
        <v>4320</v>
      </c>
      <c r="B2142" s="270" t="s">
        <v>4321</v>
      </c>
      <c r="C2142" s="270">
        <v>2318</v>
      </c>
      <c r="D2142" s="270">
        <v>1071.2339999999999</v>
      </c>
      <c r="E2142" s="270">
        <v>15</v>
      </c>
      <c r="F2142" s="270">
        <v>0.11</v>
      </c>
      <c r="G2142" s="270" t="s">
        <v>217</v>
      </c>
    </row>
    <row r="2143" spans="1:7">
      <c r="A2143" s="270" t="s">
        <v>4322</v>
      </c>
      <c r="B2143" s="270" t="s">
        <v>4323</v>
      </c>
      <c r="C2143" s="270">
        <v>2583</v>
      </c>
      <c r="D2143" s="270">
        <v>1023.846</v>
      </c>
      <c r="E2143" s="270">
        <v>13</v>
      </c>
      <c r="F2143" s="270">
        <v>3</v>
      </c>
      <c r="G2143" s="270" t="s">
        <v>223</v>
      </c>
    </row>
    <row r="2144" spans="1:7">
      <c r="A2144" s="270" t="s">
        <v>4324</v>
      </c>
      <c r="B2144" s="270" t="s">
        <v>4325</v>
      </c>
      <c r="C2144" s="270">
        <v>2370</v>
      </c>
      <c r="D2144" s="270">
        <v>1043</v>
      </c>
      <c r="E2144" s="270">
        <v>14</v>
      </c>
      <c r="F2144" s="270">
        <v>3.770588235294118</v>
      </c>
      <c r="G2144" s="270" t="s">
        <v>223</v>
      </c>
    </row>
    <row r="2145" spans="1:7">
      <c r="A2145" s="270" t="s">
        <v>4326</v>
      </c>
      <c r="B2145" s="270" t="s">
        <v>4327</v>
      </c>
      <c r="C2145" s="270">
        <v>2609</v>
      </c>
      <c r="D2145" s="270" t="s">
        <v>356</v>
      </c>
      <c r="E2145" s="270" t="s">
        <v>885</v>
      </c>
      <c r="F2145" s="270">
        <v>0</v>
      </c>
      <c r="G2145" s="270" t="s">
        <v>217</v>
      </c>
    </row>
    <row r="2146" spans="1:7">
      <c r="A2146" s="270" t="s">
        <v>4328</v>
      </c>
      <c r="B2146" s="270" t="s">
        <v>4329</v>
      </c>
      <c r="C2146" s="270">
        <v>2720</v>
      </c>
      <c r="D2146" s="270">
        <v>1031</v>
      </c>
      <c r="E2146" s="270">
        <v>14</v>
      </c>
      <c r="F2146" s="270">
        <v>2.334117647058823</v>
      </c>
      <c r="G2146" s="270" t="s">
        <v>220</v>
      </c>
    </row>
    <row r="2147" spans="1:7">
      <c r="A2147" s="270" t="s">
        <v>4330</v>
      </c>
      <c r="B2147" s="270" t="s">
        <v>4331</v>
      </c>
      <c r="C2147" s="270">
        <v>2716</v>
      </c>
      <c r="D2147" s="270">
        <v>1083.462</v>
      </c>
      <c r="E2147" s="270">
        <v>16</v>
      </c>
      <c r="F2147" s="270">
        <v>4.5266666666666664</v>
      </c>
      <c r="G2147" s="270" t="s">
        <v>223</v>
      </c>
    </row>
    <row r="2148" spans="1:7">
      <c r="A2148" s="270" t="s">
        <v>4332</v>
      </c>
      <c r="B2148" s="270" t="s">
        <v>4333</v>
      </c>
      <c r="C2148" s="270">
        <v>2850</v>
      </c>
      <c r="D2148" s="270">
        <v>1076</v>
      </c>
      <c r="E2148" s="270">
        <v>16</v>
      </c>
      <c r="F2148" s="270">
        <v>3.1293617021276594</v>
      </c>
      <c r="G2148" s="270" t="s">
        <v>223</v>
      </c>
    </row>
    <row r="2149" spans="1:7">
      <c r="A2149" s="270" t="s">
        <v>4334</v>
      </c>
      <c r="B2149" s="270" t="s">
        <v>4335</v>
      </c>
      <c r="C2149" s="270">
        <v>2585</v>
      </c>
      <c r="D2149" s="270">
        <v>1037.9580000000001</v>
      </c>
      <c r="E2149" s="270">
        <v>14</v>
      </c>
      <c r="F2149" s="270">
        <v>2.34</v>
      </c>
      <c r="G2149" s="270" t="s">
        <v>220</v>
      </c>
    </row>
    <row r="2150" spans="1:7">
      <c r="A2150" s="270" t="s">
        <v>4336</v>
      </c>
      <c r="B2150" s="270" t="s">
        <v>4337</v>
      </c>
      <c r="C2150" s="270">
        <v>2650</v>
      </c>
      <c r="D2150" s="270">
        <v>1037.46</v>
      </c>
      <c r="E2150" s="270">
        <v>14</v>
      </c>
      <c r="F2150" s="270">
        <v>3.2</v>
      </c>
      <c r="G2150" s="270" t="s">
        <v>223</v>
      </c>
    </row>
    <row r="2151" spans="1:7">
      <c r="A2151" s="270" t="s">
        <v>4338</v>
      </c>
      <c r="B2151" s="270" t="s">
        <v>4337</v>
      </c>
      <c r="C2151" s="270">
        <v>2656</v>
      </c>
      <c r="D2151" s="270">
        <v>1037.46</v>
      </c>
      <c r="E2151" s="270">
        <v>14</v>
      </c>
      <c r="F2151" s="270">
        <v>3.2</v>
      </c>
      <c r="G2151" s="270" t="s">
        <v>223</v>
      </c>
    </row>
    <row r="2152" spans="1:7">
      <c r="A2152" s="270" t="s">
        <v>4339</v>
      </c>
      <c r="B2152" s="270" t="s">
        <v>4340</v>
      </c>
      <c r="C2152" s="270">
        <v>2159</v>
      </c>
      <c r="D2152" s="270">
        <v>1085.7919999999999</v>
      </c>
      <c r="E2152" s="270">
        <v>16</v>
      </c>
      <c r="F2152" s="270">
        <v>0.1</v>
      </c>
      <c r="G2152" s="270" t="s">
        <v>217</v>
      </c>
    </row>
    <row r="2153" spans="1:7">
      <c r="A2153" s="270" t="s">
        <v>4341</v>
      </c>
      <c r="B2153" s="270" t="s">
        <v>4342</v>
      </c>
      <c r="C2153" s="270">
        <v>2315</v>
      </c>
      <c r="D2153" s="270">
        <v>985.16924999999992</v>
      </c>
      <c r="E2153" s="270">
        <v>12</v>
      </c>
      <c r="F2153" s="270">
        <v>0.55000000000000004</v>
      </c>
      <c r="G2153" s="270" t="s">
        <v>220</v>
      </c>
    </row>
    <row r="2154" spans="1:7">
      <c r="A2154" s="270" t="s">
        <v>4343</v>
      </c>
      <c r="B2154" s="270" t="s">
        <v>4344</v>
      </c>
      <c r="C2154" s="270">
        <v>2790</v>
      </c>
      <c r="D2154" s="270">
        <v>1031.5</v>
      </c>
      <c r="E2154" s="270">
        <v>14</v>
      </c>
      <c r="F2154" s="270">
        <v>1.24</v>
      </c>
      <c r="G2154" s="270" t="s">
        <v>220</v>
      </c>
    </row>
    <row r="2155" spans="1:7">
      <c r="A2155" s="270" t="s">
        <v>4345</v>
      </c>
      <c r="B2155" s="270" t="s">
        <v>4346</v>
      </c>
      <c r="C2155" s="270">
        <v>2422</v>
      </c>
      <c r="D2155" s="270">
        <v>988</v>
      </c>
      <c r="E2155" s="270">
        <v>12</v>
      </c>
      <c r="F2155" s="270">
        <v>2.1</v>
      </c>
      <c r="G2155" s="270" t="s">
        <v>220</v>
      </c>
    </row>
    <row r="2156" spans="1:7">
      <c r="A2156" s="270" t="s">
        <v>4347</v>
      </c>
      <c r="B2156" s="270" t="s">
        <v>4348</v>
      </c>
      <c r="C2156" s="270">
        <v>2702</v>
      </c>
      <c r="D2156" s="270">
        <v>956.71100000000001</v>
      </c>
      <c r="E2156" s="270">
        <v>11</v>
      </c>
      <c r="F2156" s="270">
        <v>2.68</v>
      </c>
      <c r="G2156" s="270" t="s">
        <v>223</v>
      </c>
    </row>
    <row r="2157" spans="1:7">
      <c r="A2157" s="270" t="s">
        <v>4349</v>
      </c>
      <c r="B2157" s="270" t="s">
        <v>4350</v>
      </c>
      <c r="C2157" s="270">
        <v>2405</v>
      </c>
      <c r="D2157" s="270">
        <v>1003</v>
      </c>
      <c r="E2157" s="270">
        <v>13</v>
      </c>
      <c r="F2157" s="270">
        <v>6.42</v>
      </c>
      <c r="G2157" s="270" t="s">
        <v>226</v>
      </c>
    </row>
    <row r="2158" spans="1:7">
      <c r="A2158" s="270" t="s">
        <v>4351</v>
      </c>
      <c r="B2158" s="270" t="s">
        <v>4352</v>
      </c>
      <c r="C2158" s="270">
        <v>2587</v>
      </c>
      <c r="D2158" s="270">
        <v>993.75075000000015</v>
      </c>
      <c r="E2158" s="270">
        <v>12</v>
      </c>
      <c r="F2158" s="270">
        <v>2.5099999999999998</v>
      </c>
      <c r="G2158" s="270" t="s">
        <v>223</v>
      </c>
    </row>
    <row r="2159" spans="1:7">
      <c r="A2159" s="270" t="s">
        <v>4353</v>
      </c>
      <c r="B2159" s="270" t="s">
        <v>4354</v>
      </c>
      <c r="C2159" s="270">
        <v>2289</v>
      </c>
      <c r="D2159" s="270">
        <v>1043.596</v>
      </c>
      <c r="E2159" s="270">
        <v>14</v>
      </c>
      <c r="F2159" s="270">
        <v>0</v>
      </c>
      <c r="G2159" s="270" t="s">
        <v>217</v>
      </c>
    </row>
    <row r="2160" spans="1:7">
      <c r="A2160" s="270" t="s">
        <v>4355</v>
      </c>
      <c r="B2160" s="270" t="s">
        <v>4356</v>
      </c>
      <c r="C2160" s="270">
        <v>2871</v>
      </c>
      <c r="D2160" s="270">
        <v>1033.912</v>
      </c>
      <c r="E2160" s="270">
        <v>14</v>
      </c>
      <c r="F2160" s="270">
        <v>3.37</v>
      </c>
      <c r="G2160" s="270" t="s">
        <v>223</v>
      </c>
    </row>
    <row r="2161" spans="1:7">
      <c r="A2161" s="270" t="s">
        <v>4357</v>
      </c>
      <c r="B2161" s="270" t="s">
        <v>4358</v>
      </c>
      <c r="C2161" s="270">
        <v>2330</v>
      </c>
      <c r="D2161" s="270">
        <v>955.86400000000003</v>
      </c>
      <c r="E2161" s="270">
        <v>11</v>
      </c>
      <c r="F2161" s="270">
        <v>1.9385964912280704</v>
      </c>
      <c r="G2161" s="270" t="s">
        <v>220</v>
      </c>
    </row>
    <row r="2162" spans="1:7">
      <c r="A2162" s="270" t="s">
        <v>4359</v>
      </c>
      <c r="B2162" s="270" t="s">
        <v>4360</v>
      </c>
      <c r="C2162" s="270">
        <v>2797</v>
      </c>
      <c r="D2162" s="270">
        <v>960</v>
      </c>
      <c r="E2162" s="270">
        <v>11</v>
      </c>
      <c r="F2162" s="270">
        <v>2.57</v>
      </c>
      <c r="G2162" s="270" t="s">
        <v>223</v>
      </c>
    </row>
    <row r="2163" spans="1:7">
      <c r="A2163" s="270" t="s">
        <v>4361</v>
      </c>
      <c r="B2163" s="270" t="s">
        <v>4362</v>
      </c>
      <c r="C2163" s="270">
        <v>2537</v>
      </c>
      <c r="D2163" s="270">
        <v>996.79699999999991</v>
      </c>
      <c r="E2163" s="270">
        <v>12</v>
      </c>
      <c r="F2163" s="270">
        <v>2.11</v>
      </c>
      <c r="G2163" s="270" t="s">
        <v>220</v>
      </c>
    </row>
    <row r="2164" spans="1:7">
      <c r="A2164" s="270" t="s">
        <v>4363</v>
      </c>
      <c r="B2164" s="270" t="s">
        <v>4364</v>
      </c>
      <c r="C2164" s="270">
        <v>2340</v>
      </c>
      <c r="D2164" s="270">
        <v>988.14300000000003</v>
      </c>
      <c r="E2164" s="270">
        <v>12</v>
      </c>
      <c r="F2164" s="270">
        <v>2.4462068965517245</v>
      </c>
      <c r="G2164" s="270" t="s">
        <v>223</v>
      </c>
    </row>
    <row r="2165" spans="1:7">
      <c r="A2165" s="270" t="s">
        <v>4365</v>
      </c>
      <c r="B2165" s="270" t="s">
        <v>4366</v>
      </c>
      <c r="C2165" s="270">
        <v>2665</v>
      </c>
      <c r="D2165" s="270">
        <v>1029.3301875</v>
      </c>
      <c r="E2165" s="270">
        <v>14</v>
      </c>
      <c r="F2165" s="270">
        <v>3.9</v>
      </c>
      <c r="G2165" s="270" t="s">
        <v>223</v>
      </c>
    </row>
    <row r="2166" spans="1:7">
      <c r="A2166" s="270" t="s">
        <v>4367</v>
      </c>
      <c r="B2166" s="270" t="s">
        <v>4368</v>
      </c>
      <c r="C2166" s="270">
        <v>2866</v>
      </c>
      <c r="D2166" s="270">
        <v>1069</v>
      </c>
      <c r="E2166" s="270">
        <v>15</v>
      </c>
      <c r="F2166" s="270">
        <v>2.617777777777778</v>
      </c>
      <c r="G2166" s="270" t="s">
        <v>223</v>
      </c>
    </row>
    <row r="2167" spans="1:7">
      <c r="A2167" s="270" t="s">
        <v>4369</v>
      </c>
      <c r="B2167" s="270" t="s">
        <v>4370</v>
      </c>
      <c r="C2167" s="270">
        <v>2644</v>
      </c>
      <c r="D2167" s="270">
        <v>1049.5958461538462</v>
      </c>
      <c r="E2167" s="270">
        <v>14</v>
      </c>
      <c r="F2167" s="270">
        <v>2.46</v>
      </c>
      <c r="G2167" s="270" t="s">
        <v>223</v>
      </c>
    </row>
    <row r="2168" spans="1:7">
      <c r="A2168" s="270" t="s">
        <v>4371</v>
      </c>
      <c r="B2168" s="270" t="s">
        <v>4372</v>
      </c>
      <c r="C2168" s="270">
        <v>2345</v>
      </c>
      <c r="D2168" s="270">
        <v>1009.231</v>
      </c>
      <c r="E2168" s="270">
        <v>13</v>
      </c>
      <c r="F2168" s="270">
        <v>2.81</v>
      </c>
      <c r="G2168" s="270" t="s">
        <v>223</v>
      </c>
    </row>
    <row r="2169" spans="1:7">
      <c r="A2169" s="270" t="s">
        <v>4373</v>
      </c>
      <c r="B2169" s="270" t="s">
        <v>4374</v>
      </c>
      <c r="C2169" s="270">
        <v>2290</v>
      </c>
      <c r="D2169" s="270">
        <v>878.91200000000003</v>
      </c>
      <c r="E2169" s="270">
        <v>8</v>
      </c>
      <c r="F2169" s="270">
        <v>0</v>
      </c>
      <c r="G2169" s="270" t="s">
        <v>217</v>
      </c>
    </row>
    <row r="2170" spans="1:7">
      <c r="A2170" s="270" t="s">
        <v>4375</v>
      </c>
      <c r="B2170" s="270" t="s">
        <v>4376</v>
      </c>
      <c r="C2170" s="270">
        <v>2446</v>
      </c>
      <c r="D2170" s="270">
        <v>994</v>
      </c>
      <c r="E2170" s="270">
        <v>12</v>
      </c>
      <c r="F2170" s="270">
        <v>2.4764705882352942</v>
      </c>
      <c r="G2170" s="270" t="s">
        <v>223</v>
      </c>
    </row>
    <row r="2171" spans="1:7">
      <c r="A2171" s="270" t="s">
        <v>4377</v>
      </c>
      <c r="B2171" s="270" t="s">
        <v>4378</v>
      </c>
      <c r="C2171" s="270">
        <v>2642</v>
      </c>
      <c r="D2171" s="270">
        <v>0</v>
      </c>
      <c r="E2171" s="270">
        <v>11</v>
      </c>
      <c r="F2171" s="270">
        <v>2.8638461538461537</v>
      </c>
      <c r="G2171" s="270" t="s">
        <v>223</v>
      </c>
    </row>
    <row r="2172" spans="1:7">
      <c r="A2172" s="270" t="s">
        <v>4379</v>
      </c>
      <c r="B2172" s="270" t="s">
        <v>4380</v>
      </c>
      <c r="C2172" s="270">
        <v>2650</v>
      </c>
      <c r="D2172" s="270">
        <v>1074.9059999999999</v>
      </c>
      <c r="E2172" s="270">
        <v>15</v>
      </c>
      <c r="F2172" s="270">
        <v>1.7827419354838718</v>
      </c>
      <c r="G2172" s="270" t="s">
        <v>220</v>
      </c>
    </row>
    <row r="2173" spans="1:7">
      <c r="A2173" s="270" t="s">
        <v>4381</v>
      </c>
      <c r="B2173" s="270" t="s">
        <v>4382</v>
      </c>
      <c r="C2173" s="270">
        <v>2795</v>
      </c>
      <c r="D2173" s="270">
        <v>1044.0999999999999</v>
      </c>
      <c r="E2173" s="270">
        <v>14</v>
      </c>
      <c r="F2173" s="270">
        <v>1.53</v>
      </c>
      <c r="G2173" s="270" t="s">
        <v>220</v>
      </c>
    </row>
    <row r="2174" spans="1:7">
      <c r="A2174" s="270" t="s">
        <v>4383</v>
      </c>
      <c r="B2174" s="270" t="s">
        <v>4384</v>
      </c>
      <c r="C2174" s="270">
        <v>2836</v>
      </c>
      <c r="D2174" s="270">
        <v>934.63233333333335</v>
      </c>
      <c r="E2174" s="270">
        <v>10</v>
      </c>
      <c r="F2174" s="270">
        <v>12.49</v>
      </c>
      <c r="G2174" s="270" t="s">
        <v>229</v>
      </c>
    </row>
    <row r="2175" spans="1:7">
      <c r="A2175" s="270" t="s">
        <v>4385</v>
      </c>
      <c r="B2175" s="270" t="s">
        <v>4386</v>
      </c>
      <c r="C2175" s="270">
        <v>2474</v>
      </c>
      <c r="D2175" s="270">
        <v>947.44799999999998</v>
      </c>
      <c r="E2175" s="270">
        <v>10</v>
      </c>
      <c r="F2175" s="270">
        <v>2.0321052631578942</v>
      </c>
      <c r="G2175" s="270" t="s">
        <v>220</v>
      </c>
    </row>
    <row r="2176" spans="1:7">
      <c r="A2176" s="270" t="s">
        <v>4387</v>
      </c>
      <c r="B2176" s="270" t="s">
        <v>4388</v>
      </c>
      <c r="C2176" s="270">
        <v>2350</v>
      </c>
      <c r="D2176" s="270">
        <v>1018</v>
      </c>
      <c r="E2176" s="270">
        <v>13</v>
      </c>
      <c r="F2176" s="270">
        <v>5.5</v>
      </c>
      <c r="G2176" s="270" t="s">
        <v>223</v>
      </c>
    </row>
    <row r="2177" spans="1:7">
      <c r="A2177" s="270" t="s">
        <v>4389</v>
      </c>
      <c r="B2177" s="270" t="s">
        <v>4388</v>
      </c>
      <c r="C2177" s="270">
        <v>2365</v>
      </c>
      <c r="D2177" s="270">
        <v>1018</v>
      </c>
      <c r="E2177" s="270">
        <v>13</v>
      </c>
      <c r="F2177" s="270">
        <v>5.5</v>
      </c>
      <c r="G2177" s="270" t="s">
        <v>223</v>
      </c>
    </row>
    <row r="2178" spans="1:7">
      <c r="A2178" s="270" t="s">
        <v>4390</v>
      </c>
      <c r="B2178" s="270" t="s">
        <v>4391</v>
      </c>
      <c r="C2178" s="270">
        <v>2198</v>
      </c>
      <c r="D2178" s="270">
        <v>999.524</v>
      </c>
      <c r="E2178" s="270">
        <v>12</v>
      </c>
      <c r="F2178" s="270">
        <v>0</v>
      </c>
      <c r="G2178" s="270" t="s">
        <v>217</v>
      </c>
    </row>
    <row r="2179" spans="1:7">
      <c r="A2179" s="270" t="s">
        <v>4392</v>
      </c>
      <c r="B2179" s="270" t="s">
        <v>4393</v>
      </c>
      <c r="C2179" s="270">
        <v>2795</v>
      </c>
      <c r="D2179" s="270">
        <v>1028</v>
      </c>
      <c r="E2179" s="270">
        <v>14</v>
      </c>
      <c r="F2179" s="270">
        <v>1.7092537313432823</v>
      </c>
      <c r="G2179" s="270" t="s">
        <v>220</v>
      </c>
    </row>
    <row r="2180" spans="1:7">
      <c r="A2180" s="270" t="s">
        <v>4394</v>
      </c>
      <c r="B2180" s="270" t="s">
        <v>4395</v>
      </c>
      <c r="C2180" s="270">
        <v>2298</v>
      </c>
      <c r="D2180" s="270">
        <v>1008.467</v>
      </c>
      <c r="E2180" s="270">
        <v>13</v>
      </c>
      <c r="F2180" s="270">
        <v>0</v>
      </c>
      <c r="G2180" s="270" t="s">
        <v>217</v>
      </c>
    </row>
    <row r="2181" spans="1:7">
      <c r="A2181" s="270" t="s">
        <v>4396</v>
      </c>
      <c r="B2181" s="270" t="s">
        <v>4397</v>
      </c>
      <c r="C2181" s="270">
        <v>2480</v>
      </c>
      <c r="D2181" s="270">
        <v>990</v>
      </c>
      <c r="E2181" s="270">
        <v>12</v>
      </c>
      <c r="F2181" s="270">
        <v>1.36</v>
      </c>
      <c r="G2181" s="270" t="s">
        <v>220</v>
      </c>
    </row>
    <row r="2182" spans="1:7">
      <c r="A2182" s="270" t="s">
        <v>4398</v>
      </c>
      <c r="B2182" s="270" t="s">
        <v>4399</v>
      </c>
      <c r="C2182" s="270">
        <v>2804</v>
      </c>
      <c r="D2182" s="270">
        <v>991.85874999999999</v>
      </c>
      <c r="E2182" s="270">
        <v>12</v>
      </c>
      <c r="F2182" s="270">
        <v>3.04</v>
      </c>
      <c r="G2182" s="270" t="s">
        <v>223</v>
      </c>
    </row>
    <row r="2183" spans="1:7">
      <c r="A2183" s="270" t="s">
        <v>4400</v>
      </c>
      <c r="B2183" s="270" t="s">
        <v>4401</v>
      </c>
      <c r="C2183" s="270">
        <v>2642</v>
      </c>
      <c r="D2183" s="270">
        <v>989.55262962962956</v>
      </c>
      <c r="E2183" s="270">
        <v>12</v>
      </c>
      <c r="F2183" s="270">
        <v>1.42</v>
      </c>
      <c r="G2183" s="270" t="s">
        <v>220</v>
      </c>
    </row>
    <row r="2184" spans="1:7">
      <c r="A2184" s="270" t="s">
        <v>4402</v>
      </c>
      <c r="B2184" s="270" t="s">
        <v>4403</v>
      </c>
      <c r="C2184" s="270">
        <v>2642</v>
      </c>
      <c r="D2184" s="270">
        <v>1040.0530000000001</v>
      </c>
      <c r="E2184" s="270">
        <v>14</v>
      </c>
      <c r="F2184" s="270">
        <v>1.58</v>
      </c>
      <c r="G2184" s="270" t="s">
        <v>220</v>
      </c>
    </row>
    <row r="2185" spans="1:7">
      <c r="A2185" s="270" t="s">
        <v>4404</v>
      </c>
      <c r="B2185" s="270" t="s">
        <v>4405</v>
      </c>
      <c r="C2185" s="270">
        <v>2534</v>
      </c>
      <c r="D2185" s="270">
        <v>1063.789</v>
      </c>
      <c r="E2185" s="270">
        <v>15</v>
      </c>
      <c r="F2185" s="270">
        <v>0.5</v>
      </c>
      <c r="G2185" s="270" t="s">
        <v>220</v>
      </c>
    </row>
    <row r="2186" spans="1:7">
      <c r="A2186" s="270" t="s">
        <v>4406</v>
      </c>
      <c r="B2186" s="270" t="s">
        <v>4407</v>
      </c>
      <c r="C2186" s="270">
        <v>2534</v>
      </c>
      <c r="D2186" s="270">
        <v>1076.75</v>
      </c>
      <c r="E2186" s="270">
        <v>16</v>
      </c>
      <c r="F2186" s="270">
        <v>0.64</v>
      </c>
      <c r="G2186" s="270" t="s">
        <v>220</v>
      </c>
    </row>
    <row r="2187" spans="1:7">
      <c r="A2187" s="270" t="s">
        <v>4408</v>
      </c>
      <c r="B2187" s="270" t="s">
        <v>4409</v>
      </c>
      <c r="C2187" s="270">
        <v>2818</v>
      </c>
      <c r="D2187" s="270">
        <v>1003.1319999999999</v>
      </c>
      <c r="E2187" s="270">
        <v>13</v>
      </c>
      <c r="F2187" s="270">
        <v>2.83</v>
      </c>
      <c r="G2187" s="270" t="s">
        <v>223</v>
      </c>
    </row>
    <row r="2188" spans="1:7">
      <c r="A2188" s="270" t="s">
        <v>4410</v>
      </c>
      <c r="B2188" s="270" t="s">
        <v>4409</v>
      </c>
      <c r="C2188" s="270">
        <v>2831</v>
      </c>
      <c r="D2188" s="270">
        <v>1003.1319999999999</v>
      </c>
      <c r="E2188" s="270">
        <v>13</v>
      </c>
      <c r="F2188" s="270">
        <v>2.83</v>
      </c>
      <c r="G2188" s="270" t="s">
        <v>223</v>
      </c>
    </row>
    <row r="2189" spans="1:7">
      <c r="A2189" s="270" t="s">
        <v>4411</v>
      </c>
      <c r="B2189" s="270" t="s">
        <v>4412</v>
      </c>
      <c r="C2189" s="270">
        <v>2470</v>
      </c>
      <c r="D2189" s="270">
        <v>933</v>
      </c>
      <c r="E2189" s="270">
        <v>10</v>
      </c>
      <c r="F2189" s="270">
        <v>1.96</v>
      </c>
      <c r="G2189" s="270" t="s">
        <v>220</v>
      </c>
    </row>
    <row r="2190" spans="1:7">
      <c r="A2190" s="270" t="s">
        <v>4413</v>
      </c>
      <c r="B2190" s="270" t="s">
        <v>4412</v>
      </c>
      <c r="C2190" s="270">
        <v>2474</v>
      </c>
      <c r="D2190" s="270">
        <v>933</v>
      </c>
      <c r="E2190" s="270">
        <v>10</v>
      </c>
      <c r="F2190" s="270">
        <v>1.96</v>
      </c>
      <c r="G2190" s="270" t="s">
        <v>220</v>
      </c>
    </row>
    <row r="2191" spans="1:7">
      <c r="A2191" s="270" t="s">
        <v>4414</v>
      </c>
      <c r="B2191" s="270" t="s">
        <v>4415</v>
      </c>
      <c r="C2191" s="270">
        <v>2430</v>
      </c>
      <c r="D2191" s="270">
        <v>951</v>
      </c>
      <c r="E2191" s="270">
        <v>11</v>
      </c>
      <c r="F2191" s="270">
        <v>1.5296000000000003</v>
      </c>
      <c r="G2191" s="270" t="s">
        <v>220</v>
      </c>
    </row>
    <row r="2192" spans="1:7">
      <c r="A2192" s="270" t="s">
        <v>4416</v>
      </c>
      <c r="B2192" s="270" t="s">
        <v>4417</v>
      </c>
      <c r="C2192" s="270">
        <v>2380</v>
      </c>
      <c r="D2192" s="270">
        <v>1071</v>
      </c>
      <c r="E2192" s="270">
        <v>15</v>
      </c>
      <c r="F2192" s="270">
        <v>3.1559999999999997</v>
      </c>
      <c r="G2192" s="270" t="s">
        <v>223</v>
      </c>
    </row>
    <row r="2193" spans="1:7">
      <c r="A2193" s="270" t="s">
        <v>4418</v>
      </c>
      <c r="B2193" s="270" t="s">
        <v>4419</v>
      </c>
      <c r="C2193" s="270">
        <v>2328</v>
      </c>
      <c r="D2193" s="270">
        <v>1007.174</v>
      </c>
      <c r="E2193" s="270">
        <v>13</v>
      </c>
      <c r="F2193" s="270">
        <v>2.57</v>
      </c>
      <c r="G2193" s="270" t="s">
        <v>223</v>
      </c>
    </row>
    <row r="2194" spans="1:7">
      <c r="A2194" s="270" t="s">
        <v>4420</v>
      </c>
      <c r="B2194" s="270" t="s">
        <v>4419</v>
      </c>
      <c r="C2194" s="270">
        <v>2333</v>
      </c>
      <c r="D2194" s="270">
        <v>1007.174</v>
      </c>
      <c r="E2194" s="270">
        <v>13</v>
      </c>
      <c r="F2194" s="270">
        <v>2.57</v>
      </c>
      <c r="G2194" s="270" t="s">
        <v>223</v>
      </c>
    </row>
    <row r="2195" spans="1:7">
      <c r="A2195" s="270" t="s">
        <v>4421</v>
      </c>
      <c r="B2195" s="270" t="s">
        <v>4422</v>
      </c>
      <c r="C2195" s="270">
        <v>2756</v>
      </c>
      <c r="D2195" s="270">
        <v>1019.2425333333335</v>
      </c>
      <c r="E2195" s="270">
        <v>13</v>
      </c>
      <c r="F2195" s="270">
        <v>2.88</v>
      </c>
      <c r="G2195" s="270" t="s">
        <v>223</v>
      </c>
    </row>
    <row r="2196" spans="1:7">
      <c r="A2196" s="270" t="s">
        <v>4423</v>
      </c>
      <c r="B2196" s="270" t="s">
        <v>4424</v>
      </c>
      <c r="C2196" s="270">
        <v>2469</v>
      </c>
      <c r="D2196" s="270">
        <v>882.70600000000002</v>
      </c>
      <c r="E2196" s="270">
        <v>8</v>
      </c>
      <c r="F2196" s="270">
        <v>3.1256666666666666</v>
      </c>
      <c r="G2196" s="270" t="s">
        <v>223</v>
      </c>
    </row>
    <row r="2197" spans="1:7">
      <c r="A2197" s="270" t="s">
        <v>4425</v>
      </c>
      <c r="B2197" s="270" t="s">
        <v>4426</v>
      </c>
      <c r="C2197" s="270">
        <v>2370</v>
      </c>
      <c r="D2197" s="270">
        <v>934.77800000000002</v>
      </c>
      <c r="E2197" s="270">
        <v>10</v>
      </c>
      <c r="F2197" s="270">
        <v>3.770588235294118</v>
      </c>
      <c r="G2197" s="270" t="s">
        <v>223</v>
      </c>
    </row>
    <row r="2198" spans="1:7">
      <c r="A2198" s="270" t="s">
        <v>4427</v>
      </c>
      <c r="B2198" s="270" t="s">
        <v>4428</v>
      </c>
      <c r="C2198" s="270">
        <v>2669</v>
      </c>
      <c r="D2198" s="270">
        <v>1026.8134000000002</v>
      </c>
      <c r="E2198" s="270">
        <v>14</v>
      </c>
      <c r="F2198" s="270">
        <v>6.41</v>
      </c>
      <c r="G2198" s="270" t="s">
        <v>226</v>
      </c>
    </row>
    <row r="2199" spans="1:7">
      <c r="A2199" s="270" t="s">
        <v>4429</v>
      </c>
      <c r="B2199" s="270" t="s">
        <v>4430</v>
      </c>
      <c r="C2199" s="270">
        <v>2666</v>
      </c>
      <c r="D2199" s="270">
        <v>1073</v>
      </c>
      <c r="E2199" s="270">
        <v>15</v>
      </c>
      <c r="F2199" s="270">
        <v>3.34</v>
      </c>
      <c r="G2199" s="270" t="s">
        <v>223</v>
      </c>
    </row>
    <row r="2200" spans="1:7">
      <c r="A2200" s="270" t="s">
        <v>4431</v>
      </c>
      <c r="B2200" s="270" t="s">
        <v>4432</v>
      </c>
      <c r="C2200" s="270">
        <v>2340</v>
      </c>
      <c r="D2200" s="270">
        <v>1066.1110000000001</v>
      </c>
      <c r="E2200" s="270">
        <v>15</v>
      </c>
      <c r="F2200" s="270">
        <v>2.23</v>
      </c>
      <c r="G2200" s="270" t="s">
        <v>220</v>
      </c>
    </row>
    <row r="2201" spans="1:7">
      <c r="A2201" s="270" t="s">
        <v>4433</v>
      </c>
      <c r="B2201" s="270" t="s">
        <v>4434</v>
      </c>
      <c r="C2201" s="270">
        <v>2560</v>
      </c>
      <c r="D2201" s="270">
        <v>1064.5999999999999</v>
      </c>
      <c r="E2201" s="270">
        <v>15</v>
      </c>
      <c r="F2201" s="270">
        <v>5.1428571428571428E-2</v>
      </c>
      <c r="G2201" s="270" t="s">
        <v>217</v>
      </c>
    </row>
    <row r="2202" spans="1:7">
      <c r="A2202" s="270" t="s">
        <v>4435</v>
      </c>
      <c r="B2202" s="270" t="s">
        <v>4436</v>
      </c>
      <c r="C2202" s="270">
        <v>2360</v>
      </c>
      <c r="D2202" s="270">
        <v>918.94799999999998</v>
      </c>
      <c r="E2202" s="270">
        <v>9</v>
      </c>
      <c r="F2202" s="270">
        <v>3.37</v>
      </c>
      <c r="G2202" s="270" t="s">
        <v>223</v>
      </c>
    </row>
    <row r="2203" spans="1:7">
      <c r="A2203" s="270" t="s">
        <v>4437</v>
      </c>
      <c r="B2203" s="270" t="s">
        <v>4438</v>
      </c>
      <c r="C2203" s="270">
        <v>2827</v>
      </c>
      <c r="D2203" s="270">
        <v>855.15</v>
      </c>
      <c r="E2203" s="270">
        <v>7</v>
      </c>
      <c r="F2203" s="270">
        <v>3.7</v>
      </c>
      <c r="G2203" s="270" t="s">
        <v>223</v>
      </c>
    </row>
    <row r="2204" spans="1:7">
      <c r="A2204" s="270" t="s">
        <v>4439</v>
      </c>
      <c r="B2204" s="270" t="s">
        <v>4440</v>
      </c>
      <c r="C2204" s="270">
        <v>2829</v>
      </c>
      <c r="D2204" s="270">
        <v>1058.7139999999999</v>
      </c>
      <c r="E2204" s="270">
        <v>15</v>
      </c>
      <c r="F2204" s="270">
        <v>6.86</v>
      </c>
      <c r="G2204" s="270" t="s">
        <v>226</v>
      </c>
    </row>
    <row r="2205" spans="1:7">
      <c r="A2205" s="270" t="s">
        <v>4441</v>
      </c>
      <c r="B2205" s="270" t="s">
        <v>4442</v>
      </c>
      <c r="C2205" s="270">
        <v>2835</v>
      </c>
      <c r="D2205" s="270">
        <v>927</v>
      </c>
      <c r="E2205" s="270">
        <v>10</v>
      </c>
      <c r="F2205" s="270">
        <v>10.91</v>
      </c>
      <c r="G2205" s="270" t="s">
        <v>229</v>
      </c>
    </row>
    <row r="2206" spans="1:7">
      <c r="A2206" s="270" t="s">
        <v>4443</v>
      </c>
      <c r="B2206" s="270" t="s">
        <v>4444</v>
      </c>
      <c r="C2206" s="270">
        <v>2700</v>
      </c>
      <c r="D2206" s="270">
        <v>1046.5999999999999</v>
      </c>
      <c r="E2206" s="270">
        <v>14</v>
      </c>
      <c r="F2206" s="270">
        <v>2.9390000000000001</v>
      </c>
      <c r="G2206" s="270" t="s">
        <v>223</v>
      </c>
    </row>
    <row r="2207" spans="1:7">
      <c r="A2207" s="270" t="s">
        <v>4445</v>
      </c>
      <c r="B2207" s="270" t="s">
        <v>4446</v>
      </c>
      <c r="C2207" s="270">
        <v>2462</v>
      </c>
      <c r="D2207" s="270">
        <v>893</v>
      </c>
      <c r="E2207" s="270">
        <v>8</v>
      </c>
      <c r="F2207" s="270">
        <v>2.8420000000000001</v>
      </c>
      <c r="G2207" s="270" t="s">
        <v>223</v>
      </c>
    </row>
    <row r="2208" spans="1:7">
      <c r="A2208" s="270" t="s">
        <v>4447</v>
      </c>
      <c r="B2208" s="270" t="s">
        <v>4448</v>
      </c>
      <c r="C2208" s="270">
        <v>2622</v>
      </c>
      <c r="D2208" s="270">
        <v>757.2596603773585</v>
      </c>
      <c r="E2208" s="270">
        <v>3</v>
      </c>
      <c r="F2208" s="270">
        <v>1.83</v>
      </c>
      <c r="G2208" s="270" t="s">
        <v>220</v>
      </c>
    </row>
    <row r="2209" spans="1:7">
      <c r="A2209" s="270" t="s">
        <v>4449</v>
      </c>
      <c r="B2209" s="270" t="s">
        <v>4450</v>
      </c>
      <c r="C2209" s="270">
        <v>2321</v>
      </c>
      <c r="D2209" s="270">
        <v>990.548</v>
      </c>
      <c r="E2209" s="270">
        <v>12</v>
      </c>
      <c r="F2209" s="270">
        <v>0.13</v>
      </c>
      <c r="G2209" s="270" t="s">
        <v>217</v>
      </c>
    </row>
    <row r="2210" spans="1:7">
      <c r="A2210" s="270" t="s">
        <v>4451</v>
      </c>
      <c r="B2210" s="270" t="s">
        <v>4452</v>
      </c>
      <c r="C2210" s="270">
        <v>2795</v>
      </c>
      <c r="D2210" s="270">
        <v>994</v>
      </c>
      <c r="E2210" s="270">
        <v>12</v>
      </c>
      <c r="F2210" s="270">
        <v>2.54</v>
      </c>
      <c r="G2210" s="270" t="s">
        <v>223</v>
      </c>
    </row>
    <row r="2211" spans="1:7">
      <c r="A2211" s="270" t="s">
        <v>4453</v>
      </c>
      <c r="B2211" s="270" t="s">
        <v>4454</v>
      </c>
      <c r="C2211" s="270">
        <v>2720</v>
      </c>
      <c r="D2211" s="270">
        <v>1035.857</v>
      </c>
      <c r="E2211" s="270">
        <v>14</v>
      </c>
      <c r="F2211" s="270">
        <v>1.52</v>
      </c>
      <c r="G2211" s="270" t="s">
        <v>220</v>
      </c>
    </row>
    <row r="2212" spans="1:7">
      <c r="A2212" s="270" t="s">
        <v>4455</v>
      </c>
      <c r="B2212" s="270" t="s">
        <v>4456</v>
      </c>
      <c r="C2212" s="270">
        <v>2823</v>
      </c>
      <c r="D2212" s="270">
        <v>1042.4549999999999</v>
      </c>
      <c r="E2212" s="270">
        <v>14</v>
      </c>
      <c r="F2212" s="270">
        <v>4.7300000000000004</v>
      </c>
      <c r="G2212" s="270" t="s">
        <v>223</v>
      </c>
    </row>
    <row r="2213" spans="1:7">
      <c r="A2213" s="270" t="s">
        <v>4457</v>
      </c>
      <c r="B2213" s="270" t="s">
        <v>4458</v>
      </c>
      <c r="C2213" s="270">
        <v>2404</v>
      </c>
      <c r="D2213" s="270">
        <v>1019.2221</v>
      </c>
      <c r="E2213" s="270">
        <v>13</v>
      </c>
      <c r="F2213" s="270">
        <v>5.17</v>
      </c>
      <c r="G2213" s="270" t="s">
        <v>223</v>
      </c>
    </row>
    <row r="2214" spans="1:7">
      <c r="A2214" s="270" t="s">
        <v>4459</v>
      </c>
      <c r="B2214" s="270" t="s">
        <v>4460</v>
      </c>
      <c r="C2214" s="270">
        <v>2404</v>
      </c>
      <c r="D2214" s="270">
        <v>1005</v>
      </c>
      <c r="E2214" s="270">
        <v>13</v>
      </c>
      <c r="F2214" s="270">
        <v>4.8828571428571435</v>
      </c>
      <c r="G2214" s="270" t="s">
        <v>223</v>
      </c>
    </row>
    <row r="2215" spans="1:7">
      <c r="A2215" s="270" t="s">
        <v>4461</v>
      </c>
      <c r="B2215" s="270" t="s">
        <v>4462</v>
      </c>
      <c r="C2215" s="270">
        <v>2849</v>
      </c>
      <c r="D2215" s="270">
        <v>996</v>
      </c>
      <c r="E2215" s="270">
        <v>12</v>
      </c>
      <c r="F2215" s="270">
        <v>3.72</v>
      </c>
      <c r="G2215" s="270" t="s">
        <v>223</v>
      </c>
    </row>
    <row r="2216" spans="1:7">
      <c r="A2216" s="270" t="s">
        <v>4463</v>
      </c>
      <c r="B2216" s="270" t="s">
        <v>4464</v>
      </c>
      <c r="C2216" s="270">
        <v>2787</v>
      </c>
      <c r="D2216" s="270">
        <v>0</v>
      </c>
      <c r="E2216" s="270">
        <v>1</v>
      </c>
      <c r="F2216" s="270">
        <v>2.09</v>
      </c>
      <c r="G2216" s="270" t="s">
        <v>220</v>
      </c>
    </row>
    <row r="2217" spans="1:7">
      <c r="A2217" s="270" t="s">
        <v>4465</v>
      </c>
      <c r="B2217" s="270" t="s">
        <v>4466</v>
      </c>
      <c r="C2217" s="270">
        <v>2913</v>
      </c>
      <c r="D2217" s="270" t="s">
        <v>356</v>
      </c>
      <c r="E2217" s="270" t="s">
        <v>885</v>
      </c>
      <c r="F2217" s="270">
        <v>0</v>
      </c>
      <c r="G2217" s="270" t="s">
        <v>217</v>
      </c>
    </row>
    <row r="2218" spans="1:7">
      <c r="A2218" s="270" t="s">
        <v>4467</v>
      </c>
      <c r="B2218" s="270" t="s">
        <v>4468</v>
      </c>
      <c r="C2218" s="270">
        <v>2480</v>
      </c>
      <c r="D2218" s="270">
        <v>941.06299999999999</v>
      </c>
      <c r="E2218" s="270">
        <v>10</v>
      </c>
      <c r="F2218" s="270">
        <v>1.0053448275862069</v>
      </c>
      <c r="G2218" s="270" t="s">
        <v>220</v>
      </c>
    </row>
    <row r="2219" spans="1:7">
      <c r="A2219" s="270" t="s">
        <v>4469</v>
      </c>
      <c r="B2219" s="270" t="s">
        <v>4470</v>
      </c>
      <c r="C2219" s="270">
        <v>2831</v>
      </c>
      <c r="D2219" s="270">
        <v>935</v>
      </c>
      <c r="E2219" s="270">
        <v>10</v>
      </c>
      <c r="F2219" s="270">
        <v>8.76</v>
      </c>
      <c r="G2219" s="270" t="s">
        <v>226</v>
      </c>
    </row>
    <row r="2220" spans="1:7">
      <c r="A2220" s="270" t="s">
        <v>4471</v>
      </c>
      <c r="B2220" s="270" t="s">
        <v>4472</v>
      </c>
      <c r="C2220" s="270">
        <v>2422</v>
      </c>
      <c r="D2220" s="270">
        <v>1013.667</v>
      </c>
      <c r="E2220" s="270">
        <v>13</v>
      </c>
      <c r="F2220" s="270">
        <v>3.79</v>
      </c>
      <c r="G2220" s="270" t="s">
        <v>223</v>
      </c>
    </row>
    <row r="2221" spans="1:7">
      <c r="A2221" s="270" t="s">
        <v>4473</v>
      </c>
      <c r="B2221" s="270" t="s">
        <v>4474</v>
      </c>
      <c r="C2221" s="270">
        <v>2669</v>
      </c>
      <c r="D2221" s="270">
        <v>1034.2439999999999</v>
      </c>
      <c r="E2221" s="270">
        <v>14</v>
      </c>
      <c r="F2221" s="270">
        <v>5.43</v>
      </c>
      <c r="G2221" s="270" t="s">
        <v>223</v>
      </c>
    </row>
    <row r="2222" spans="1:7">
      <c r="A2222" s="270" t="s">
        <v>4475</v>
      </c>
      <c r="B2222" s="270" t="s">
        <v>4476</v>
      </c>
      <c r="C2222" s="270">
        <v>2449</v>
      </c>
      <c r="D2222" s="270">
        <v>879</v>
      </c>
      <c r="E2222" s="270">
        <v>8</v>
      </c>
      <c r="F2222" s="270">
        <v>4.2</v>
      </c>
      <c r="G2222" s="270" t="s">
        <v>223</v>
      </c>
    </row>
    <row r="2223" spans="1:7">
      <c r="A2223" s="270" t="s">
        <v>4477</v>
      </c>
      <c r="B2223" s="270" t="s">
        <v>4478</v>
      </c>
      <c r="C2223" s="270">
        <v>2145</v>
      </c>
      <c r="D2223" s="270">
        <v>990.68</v>
      </c>
      <c r="E2223" s="270">
        <v>12</v>
      </c>
      <c r="F2223" s="270">
        <v>0</v>
      </c>
      <c r="G2223" s="270" t="s">
        <v>217</v>
      </c>
    </row>
    <row r="2224" spans="1:7">
      <c r="A2224" s="270" t="s">
        <v>4479</v>
      </c>
      <c r="B2224" s="270" t="s">
        <v>4480</v>
      </c>
      <c r="C2224" s="270">
        <v>2423</v>
      </c>
      <c r="D2224" s="270">
        <v>947.83900000000006</v>
      </c>
      <c r="E2224" s="270">
        <v>10</v>
      </c>
      <c r="F2224" s="270">
        <v>1.75</v>
      </c>
      <c r="G2224" s="270" t="s">
        <v>220</v>
      </c>
    </row>
    <row r="2225" spans="1:7">
      <c r="A2225" s="270" t="s">
        <v>4481</v>
      </c>
      <c r="B2225" s="270" t="s">
        <v>4480</v>
      </c>
      <c r="C2225" s="270">
        <v>2425</v>
      </c>
      <c r="D2225" s="270">
        <v>947.83900000000006</v>
      </c>
      <c r="E2225" s="270">
        <v>10</v>
      </c>
      <c r="F2225" s="270">
        <v>1.75</v>
      </c>
      <c r="G2225" s="270" t="s">
        <v>220</v>
      </c>
    </row>
    <row r="2226" spans="1:7">
      <c r="A2226" s="270" t="s">
        <v>4482</v>
      </c>
      <c r="B2226" s="270" t="s">
        <v>4483</v>
      </c>
      <c r="C2226" s="270">
        <v>2111</v>
      </c>
      <c r="D2226" s="270">
        <v>1073.9280000000001</v>
      </c>
      <c r="E2226" s="270">
        <v>15</v>
      </c>
      <c r="F2226" s="270">
        <v>0</v>
      </c>
      <c r="G2226" s="270" t="s">
        <v>217</v>
      </c>
    </row>
    <row r="2227" spans="1:7">
      <c r="A2227" s="270" t="s">
        <v>4484</v>
      </c>
      <c r="B2227" s="270" t="s">
        <v>4485</v>
      </c>
      <c r="C2227" s="270">
        <v>2440</v>
      </c>
      <c r="D2227" s="270">
        <v>927.75</v>
      </c>
      <c r="E2227" s="270">
        <v>10</v>
      </c>
      <c r="F2227" s="270">
        <v>2.76</v>
      </c>
      <c r="G2227" s="270" t="s">
        <v>223</v>
      </c>
    </row>
    <row r="2228" spans="1:7">
      <c r="A2228" s="270" t="s">
        <v>4486</v>
      </c>
      <c r="B2228" s="270" t="s">
        <v>4487</v>
      </c>
      <c r="C2228" s="270">
        <v>2795</v>
      </c>
      <c r="D2228" s="270">
        <v>1048.2819999999999</v>
      </c>
      <c r="E2228" s="270">
        <v>14</v>
      </c>
      <c r="F2228" s="270">
        <v>0.99</v>
      </c>
      <c r="G2228" s="270" t="s">
        <v>220</v>
      </c>
    </row>
    <row r="2229" spans="1:7">
      <c r="A2229" s="270" t="s">
        <v>4488</v>
      </c>
      <c r="B2229" s="270" t="s">
        <v>4489</v>
      </c>
      <c r="C2229" s="270">
        <v>2037</v>
      </c>
      <c r="D2229" s="270">
        <v>984.49199999999996</v>
      </c>
      <c r="E2229" s="270">
        <v>12</v>
      </c>
      <c r="F2229" s="270">
        <v>0</v>
      </c>
      <c r="G2229" s="270" t="s">
        <v>217</v>
      </c>
    </row>
    <row r="2230" spans="1:7">
      <c r="A2230" s="270" t="s">
        <v>4490</v>
      </c>
      <c r="B2230" s="270" t="s">
        <v>4491</v>
      </c>
      <c r="C2230" s="270">
        <v>2557</v>
      </c>
      <c r="D2230" s="270">
        <v>1011</v>
      </c>
      <c r="E2230" s="270">
        <v>13</v>
      </c>
      <c r="F2230" s="270">
        <v>4.4999999999999998E-2</v>
      </c>
      <c r="G2230" s="270" t="s">
        <v>217</v>
      </c>
    </row>
    <row r="2231" spans="1:7">
      <c r="A2231" s="270" t="s">
        <v>4492</v>
      </c>
      <c r="B2231" s="270" t="s">
        <v>4493</v>
      </c>
      <c r="C2231" s="270">
        <v>2849</v>
      </c>
      <c r="D2231" s="270">
        <v>964</v>
      </c>
      <c r="E2231" s="270">
        <v>11</v>
      </c>
      <c r="F2231" s="270">
        <v>3.05</v>
      </c>
      <c r="G2231" s="270" t="s">
        <v>223</v>
      </c>
    </row>
    <row r="2232" spans="1:7">
      <c r="A2232" s="270" t="s">
        <v>4494</v>
      </c>
      <c r="B2232" s="270" t="s">
        <v>4495</v>
      </c>
      <c r="C2232" s="270">
        <v>2631</v>
      </c>
      <c r="D2232" s="270">
        <v>963</v>
      </c>
      <c r="E2232" s="270">
        <v>11</v>
      </c>
      <c r="F2232" s="270">
        <v>3.3611111111111112</v>
      </c>
      <c r="G2232" s="270" t="s">
        <v>223</v>
      </c>
    </row>
    <row r="2233" spans="1:7">
      <c r="A2233" s="270" t="s">
        <v>4496</v>
      </c>
      <c r="B2233" s="270" t="s">
        <v>4497</v>
      </c>
      <c r="C2233" s="270">
        <v>2560</v>
      </c>
      <c r="D2233" s="270">
        <v>1051</v>
      </c>
      <c r="E2233" s="270">
        <v>15</v>
      </c>
      <c r="F2233" s="270">
        <v>0</v>
      </c>
      <c r="G2233" s="270" t="s">
        <v>217</v>
      </c>
    </row>
    <row r="2234" spans="1:7">
      <c r="A2234" s="270" t="s">
        <v>4498</v>
      </c>
      <c r="B2234" s="270" t="s">
        <v>4499</v>
      </c>
      <c r="C2234" s="270">
        <v>2846</v>
      </c>
      <c r="D2234" s="270">
        <v>964</v>
      </c>
      <c r="E2234" s="270">
        <v>11</v>
      </c>
      <c r="F2234" s="270">
        <v>3.17</v>
      </c>
      <c r="G2234" s="270" t="s">
        <v>223</v>
      </c>
    </row>
    <row r="2235" spans="1:7">
      <c r="A2235" s="270" t="s">
        <v>4500</v>
      </c>
      <c r="B2235" s="270" t="s">
        <v>4499</v>
      </c>
      <c r="C2235" s="270">
        <v>2849</v>
      </c>
      <c r="D2235" s="270">
        <v>964</v>
      </c>
      <c r="E2235" s="270">
        <v>11</v>
      </c>
      <c r="F2235" s="270">
        <v>3.17</v>
      </c>
      <c r="G2235" s="270" t="s">
        <v>223</v>
      </c>
    </row>
    <row r="2236" spans="1:7">
      <c r="A2236" s="270" t="s">
        <v>4501</v>
      </c>
      <c r="B2236" s="270" t="s">
        <v>4502</v>
      </c>
      <c r="C2236" s="270">
        <v>2370</v>
      </c>
      <c r="D2236" s="270">
        <v>952</v>
      </c>
      <c r="E2236" s="270">
        <v>11</v>
      </c>
      <c r="F2236" s="270">
        <v>3.770588235294118</v>
      </c>
      <c r="G2236" s="270" t="s">
        <v>223</v>
      </c>
    </row>
    <row r="2237" spans="1:7">
      <c r="A2237" s="270" t="s">
        <v>4503</v>
      </c>
      <c r="B2237" s="270" t="s">
        <v>4504</v>
      </c>
      <c r="C2237" s="270">
        <v>2630</v>
      </c>
      <c r="D2237" s="270">
        <v>1026.259</v>
      </c>
      <c r="E2237" s="270">
        <v>14</v>
      </c>
      <c r="F2237" s="270">
        <v>2.1578947368421058</v>
      </c>
      <c r="G2237" s="270" t="s">
        <v>220</v>
      </c>
    </row>
    <row r="2238" spans="1:7">
      <c r="A2238" s="270" t="s">
        <v>4505</v>
      </c>
      <c r="B2238" s="270" t="s">
        <v>4506</v>
      </c>
      <c r="C2238" s="270">
        <v>2328</v>
      </c>
      <c r="D2238" s="270">
        <v>1013.0229090909091</v>
      </c>
      <c r="E2238" s="270">
        <v>13</v>
      </c>
      <c r="F2238" s="270">
        <v>2.56</v>
      </c>
      <c r="G2238" s="270" t="s">
        <v>223</v>
      </c>
    </row>
    <row r="2239" spans="1:7">
      <c r="A2239" s="270" t="s">
        <v>4507</v>
      </c>
      <c r="B2239" s="270" t="s">
        <v>4508</v>
      </c>
      <c r="C2239" s="270">
        <v>2370</v>
      </c>
      <c r="D2239" s="270">
        <v>890.88</v>
      </c>
      <c r="E2239" s="270">
        <v>8</v>
      </c>
      <c r="F2239" s="270">
        <v>2.73</v>
      </c>
      <c r="G2239" s="270" t="s">
        <v>223</v>
      </c>
    </row>
    <row r="2240" spans="1:7">
      <c r="A2240" s="270" t="s">
        <v>4509</v>
      </c>
      <c r="B2240" s="270" t="s">
        <v>4510</v>
      </c>
      <c r="C2240" s="270">
        <v>2321</v>
      </c>
      <c r="D2240" s="270">
        <v>1035.2860000000001</v>
      </c>
      <c r="E2240" s="270">
        <v>14</v>
      </c>
      <c r="F2240" s="270">
        <v>1.17</v>
      </c>
      <c r="G2240" s="270" t="s">
        <v>220</v>
      </c>
    </row>
    <row r="2241" spans="1:7">
      <c r="A2241" s="270" t="s">
        <v>4511</v>
      </c>
      <c r="B2241" s="270" t="s">
        <v>4512</v>
      </c>
      <c r="C2241" s="270">
        <v>2354</v>
      </c>
      <c r="D2241" s="270">
        <v>994.50622222222228</v>
      </c>
      <c r="E2241" s="270">
        <v>12</v>
      </c>
      <c r="F2241" s="270">
        <v>3.59</v>
      </c>
      <c r="G2241" s="270" t="s">
        <v>223</v>
      </c>
    </row>
    <row r="2242" spans="1:7">
      <c r="A2242" s="270" t="s">
        <v>4513</v>
      </c>
      <c r="B2242" s="270" t="s">
        <v>4514</v>
      </c>
      <c r="C2242" s="270">
        <v>2365</v>
      </c>
      <c r="D2242" s="270">
        <v>988.2</v>
      </c>
      <c r="E2242" s="270">
        <v>12</v>
      </c>
      <c r="F2242" s="270">
        <v>3.5726666666666671</v>
      </c>
      <c r="G2242" s="270" t="s">
        <v>223</v>
      </c>
    </row>
    <row r="2243" spans="1:7">
      <c r="A2243" s="270" t="s">
        <v>4515</v>
      </c>
      <c r="B2243" s="270" t="s">
        <v>4516</v>
      </c>
      <c r="C2243" s="270">
        <v>2320</v>
      </c>
      <c r="D2243" s="270">
        <v>1078.838</v>
      </c>
      <c r="E2243" s="270">
        <v>16</v>
      </c>
      <c r="F2243" s="270">
        <v>0.85</v>
      </c>
      <c r="G2243" s="270" t="s">
        <v>220</v>
      </c>
    </row>
    <row r="2244" spans="1:7">
      <c r="A2244" s="270" t="s">
        <v>4517</v>
      </c>
      <c r="B2244" s="270" t="s">
        <v>4518</v>
      </c>
      <c r="C2244" s="270">
        <v>2422</v>
      </c>
      <c r="D2244" s="270">
        <v>1008</v>
      </c>
      <c r="E2244" s="270">
        <v>13</v>
      </c>
      <c r="F2244" s="270">
        <v>2.7056666666666671</v>
      </c>
      <c r="G2244" s="270" t="s">
        <v>223</v>
      </c>
    </row>
    <row r="2245" spans="1:7">
      <c r="A2245" s="270" t="s">
        <v>4519</v>
      </c>
      <c r="B2245" s="270" t="s">
        <v>4520</v>
      </c>
      <c r="C2245" s="270">
        <v>2484</v>
      </c>
      <c r="D2245" s="270">
        <v>955.04489090909124</v>
      </c>
      <c r="E2245" s="270">
        <v>11</v>
      </c>
      <c r="F2245" s="270">
        <v>1.1299999999999999</v>
      </c>
      <c r="G2245" s="270" t="s">
        <v>220</v>
      </c>
    </row>
    <row r="2246" spans="1:7">
      <c r="A2246" s="270" t="s">
        <v>4521</v>
      </c>
      <c r="B2246" s="270" t="s">
        <v>4522</v>
      </c>
      <c r="C2246" s="270">
        <v>2321</v>
      </c>
      <c r="D2246" s="270">
        <v>1035.2860000000001</v>
      </c>
      <c r="E2246" s="270">
        <v>14</v>
      </c>
      <c r="F2246" s="270">
        <v>1.19</v>
      </c>
      <c r="G2246" s="270" t="s">
        <v>220</v>
      </c>
    </row>
    <row r="2247" spans="1:7">
      <c r="A2247" s="270" t="s">
        <v>4523</v>
      </c>
      <c r="B2247" s="270" t="s">
        <v>4524</v>
      </c>
      <c r="C2247" s="270">
        <v>2337</v>
      </c>
      <c r="D2247" s="270">
        <v>1030.8150000000001</v>
      </c>
      <c r="E2247" s="270">
        <v>14</v>
      </c>
      <c r="F2247" s="270">
        <v>2.7149999999999999</v>
      </c>
      <c r="G2247" s="270" t="s">
        <v>223</v>
      </c>
    </row>
    <row r="2248" spans="1:7">
      <c r="A2248" s="270" t="s">
        <v>4525</v>
      </c>
      <c r="B2248" s="270" t="s">
        <v>4526</v>
      </c>
      <c r="C2248" s="270">
        <v>2773</v>
      </c>
      <c r="D2248" s="270">
        <v>1089.81</v>
      </c>
      <c r="E2248" s="270">
        <v>16</v>
      </c>
      <c r="F2248" s="270">
        <v>0</v>
      </c>
      <c r="G2248" s="270" t="s">
        <v>217</v>
      </c>
    </row>
    <row r="2249" spans="1:7">
      <c r="A2249" s="270" t="s">
        <v>4527</v>
      </c>
      <c r="B2249" s="270" t="s">
        <v>4528</v>
      </c>
      <c r="C2249" s="270">
        <v>2365</v>
      </c>
      <c r="D2249" s="270">
        <v>1005</v>
      </c>
      <c r="E2249" s="270">
        <v>13</v>
      </c>
      <c r="F2249" s="270">
        <v>3.4</v>
      </c>
      <c r="G2249" s="270" t="s">
        <v>223</v>
      </c>
    </row>
    <row r="2250" spans="1:7">
      <c r="A2250" s="270" t="s">
        <v>4529</v>
      </c>
      <c r="B2250" s="270" t="s">
        <v>4530</v>
      </c>
      <c r="C2250" s="270">
        <v>2285</v>
      </c>
      <c r="D2250" s="270">
        <v>966.17600000000004</v>
      </c>
      <c r="E2250" s="270">
        <v>11</v>
      </c>
      <c r="F2250" s="270">
        <v>0</v>
      </c>
      <c r="G2250" s="270" t="s">
        <v>217</v>
      </c>
    </row>
    <row r="2251" spans="1:7">
      <c r="A2251" s="270" t="s">
        <v>4531</v>
      </c>
      <c r="B2251" s="270" t="s">
        <v>4532</v>
      </c>
      <c r="C2251" s="270">
        <v>2761</v>
      </c>
      <c r="D2251" s="270">
        <v>1001.874</v>
      </c>
      <c r="E2251" s="270">
        <v>13</v>
      </c>
      <c r="F2251" s="270">
        <v>0</v>
      </c>
      <c r="G2251" s="270" t="s">
        <v>217</v>
      </c>
    </row>
    <row r="2252" spans="1:7">
      <c r="A2252" s="270" t="s">
        <v>4533</v>
      </c>
      <c r="B2252" s="270" t="s">
        <v>4534</v>
      </c>
      <c r="C2252" s="270">
        <v>2330</v>
      </c>
      <c r="D2252" s="270">
        <v>1018.667</v>
      </c>
      <c r="E2252" s="270">
        <v>13</v>
      </c>
      <c r="F2252" s="270">
        <v>1.17</v>
      </c>
      <c r="G2252" s="270" t="s">
        <v>220</v>
      </c>
    </row>
    <row r="2253" spans="1:7">
      <c r="A2253" s="270" t="s">
        <v>4535</v>
      </c>
      <c r="B2253" s="270" t="s">
        <v>4536</v>
      </c>
      <c r="C2253" s="270">
        <v>2330</v>
      </c>
      <c r="D2253" s="270">
        <v>1088</v>
      </c>
      <c r="E2253" s="270">
        <v>16</v>
      </c>
      <c r="F2253" s="270">
        <v>1.9385964912280704</v>
      </c>
      <c r="G2253" s="270" t="s">
        <v>220</v>
      </c>
    </row>
    <row r="2254" spans="1:7">
      <c r="A2254" s="270" t="s">
        <v>4537</v>
      </c>
      <c r="B2254" s="270" t="s">
        <v>4538</v>
      </c>
      <c r="C2254" s="270">
        <v>2810</v>
      </c>
      <c r="D2254" s="270">
        <v>1059.7840000000001</v>
      </c>
      <c r="E2254" s="270">
        <v>15</v>
      </c>
      <c r="F2254" s="270">
        <v>3.7812499999999996</v>
      </c>
      <c r="G2254" s="270" t="s">
        <v>223</v>
      </c>
    </row>
    <row r="2255" spans="1:7">
      <c r="A2255" s="270" t="s">
        <v>4539</v>
      </c>
      <c r="B2255" s="270" t="s">
        <v>4540</v>
      </c>
      <c r="C2255" s="270">
        <v>2642</v>
      </c>
      <c r="D2255" s="270">
        <v>1069</v>
      </c>
      <c r="E2255" s="270">
        <v>15</v>
      </c>
      <c r="F2255" s="270">
        <v>1.1599999999999999</v>
      </c>
      <c r="G2255" s="270" t="s">
        <v>220</v>
      </c>
    </row>
    <row r="2256" spans="1:7">
      <c r="A2256" s="270" t="s">
        <v>4541</v>
      </c>
      <c r="B2256" s="270" t="s">
        <v>4540</v>
      </c>
      <c r="C2256" s="270">
        <v>2659</v>
      </c>
      <c r="D2256" s="270">
        <v>1069</v>
      </c>
      <c r="E2256" s="270">
        <v>15</v>
      </c>
      <c r="F2256" s="270">
        <v>1.1599999999999999</v>
      </c>
      <c r="G2256" s="270" t="s">
        <v>220</v>
      </c>
    </row>
    <row r="2257" spans="1:7">
      <c r="A2257" s="270" t="s">
        <v>4542</v>
      </c>
      <c r="B2257" s="270" t="s">
        <v>4543</v>
      </c>
      <c r="C2257" s="270">
        <v>2650</v>
      </c>
      <c r="D2257" s="270">
        <v>991.19</v>
      </c>
      <c r="E2257" s="270">
        <v>12</v>
      </c>
      <c r="F2257" s="270">
        <v>1.04</v>
      </c>
      <c r="G2257" s="270" t="s">
        <v>220</v>
      </c>
    </row>
    <row r="2258" spans="1:7">
      <c r="A2258" s="270" t="s">
        <v>4544</v>
      </c>
      <c r="B2258" s="270" t="s">
        <v>4545</v>
      </c>
      <c r="C2258" s="270">
        <v>2167</v>
      </c>
      <c r="D2258" s="270">
        <v>1003.838</v>
      </c>
      <c r="E2258" s="270">
        <v>13</v>
      </c>
      <c r="F2258" s="270" t="s">
        <v>356</v>
      </c>
      <c r="G2258" s="270" t="s">
        <v>217</v>
      </c>
    </row>
    <row r="2259" spans="1:7">
      <c r="A2259" s="270" t="s">
        <v>4546</v>
      </c>
      <c r="B2259" s="270" t="s">
        <v>4547</v>
      </c>
      <c r="C2259" s="270">
        <v>2486</v>
      </c>
      <c r="D2259" s="270">
        <v>995.58799999999997</v>
      </c>
      <c r="E2259" s="270">
        <v>12</v>
      </c>
      <c r="F2259" s="270">
        <v>0.35</v>
      </c>
      <c r="G2259" s="270" t="s">
        <v>220</v>
      </c>
    </row>
    <row r="2260" spans="1:7">
      <c r="A2260" s="270" t="s">
        <v>4548</v>
      </c>
      <c r="B2260" s="270" t="s">
        <v>4549</v>
      </c>
      <c r="C2260" s="270">
        <v>2832</v>
      </c>
      <c r="D2260" s="270">
        <v>927.02049999999997</v>
      </c>
      <c r="E2260" s="270">
        <v>10</v>
      </c>
      <c r="F2260" s="270">
        <v>11</v>
      </c>
      <c r="G2260" s="270" t="s">
        <v>229</v>
      </c>
    </row>
    <row r="2261" spans="1:7">
      <c r="A2261" s="270" t="s">
        <v>4550</v>
      </c>
      <c r="B2261" s="270" t="s">
        <v>4551</v>
      </c>
      <c r="C2261" s="270">
        <v>2156</v>
      </c>
      <c r="D2261" s="270">
        <v>1125.0730000000001</v>
      </c>
      <c r="E2261" s="270">
        <v>17</v>
      </c>
      <c r="F2261" s="270">
        <v>0</v>
      </c>
      <c r="G2261" s="270" t="s">
        <v>217</v>
      </c>
    </row>
    <row r="2262" spans="1:7">
      <c r="A2262" s="270" t="s">
        <v>4552</v>
      </c>
      <c r="B2262" s="270" t="s">
        <v>4553</v>
      </c>
      <c r="C2262" s="270">
        <v>2454</v>
      </c>
      <c r="D2262" s="270">
        <v>1004.655</v>
      </c>
      <c r="E2262" s="270">
        <v>13</v>
      </c>
      <c r="F2262" s="270">
        <v>2.65</v>
      </c>
      <c r="G2262" s="270" t="s">
        <v>223</v>
      </c>
    </row>
    <row r="2263" spans="1:7">
      <c r="A2263" s="270" t="s">
        <v>4554</v>
      </c>
      <c r="B2263" s="270" t="s">
        <v>4555</v>
      </c>
      <c r="C2263" s="270">
        <v>2745</v>
      </c>
      <c r="D2263" s="270">
        <v>1070.6379999999999</v>
      </c>
      <c r="E2263" s="270">
        <v>15</v>
      </c>
      <c r="F2263" s="270">
        <v>0</v>
      </c>
      <c r="G2263" s="270" t="s">
        <v>217</v>
      </c>
    </row>
    <row r="2264" spans="1:7">
      <c r="A2264" s="270" t="s">
        <v>4556</v>
      </c>
      <c r="B2264" s="270" t="s">
        <v>4557</v>
      </c>
      <c r="C2264" s="270">
        <v>2570</v>
      </c>
      <c r="D2264" s="270">
        <v>1066</v>
      </c>
      <c r="E2264" s="270">
        <v>15</v>
      </c>
      <c r="F2264" s="270">
        <v>0.22</v>
      </c>
      <c r="G2264" s="270" t="s">
        <v>220</v>
      </c>
    </row>
    <row r="2265" spans="1:7">
      <c r="A2265" s="270" t="s">
        <v>4558</v>
      </c>
      <c r="B2265" s="270" t="s">
        <v>4559</v>
      </c>
      <c r="C2265" s="270">
        <v>2330</v>
      </c>
      <c r="D2265" s="270">
        <v>948</v>
      </c>
      <c r="E2265" s="270">
        <v>10</v>
      </c>
      <c r="F2265" s="270">
        <v>1.9385964912280704</v>
      </c>
      <c r="G2265" s="270" t="s">
        <v>220</v>
      </c>
    </row>
    <row r="2266" spans="1:7">
      <c r="A2266" s="270" t="s">
        <v>4560</v>
      </c>
      <c r="B2266" s="270" t="s">
        <v>4561</v>
      </c>
      <c r="C2266" s="270">
        <v>2261</v>
      </c>
      <c r="D2266" s="270">
        <v>1048.627</v>
      </c>
      <c r="E2266" s="270">
        <v>14</v>
      </c>
      <c r="F2266" s="270">
        <v>0</v>
      </c>
      <c r="G2266" s="270" t="s">
        <v>217</v>
      </c>
    </row>
    <row r="2267" spans="1:7">
      <c r="A2267" s="270" t="s">
        <v>4562</v>
      </c>
      <c r="B2267" s="270" t="s">
        <v>4563</v>
      </c>
      <c r="C2267" s="270">
        <v>2157</v>
      </c>
      <c r="D2267" s="270">
        <v>1069.58</v>
      </c>
      <c r="E2267" s="270">
        <v>15</v>
      </c>
      <c r="F2267" s="270">
        <v>0.46</v>
      </c>
      <c r="G2267" s="270" t="s">
        <v>220</v>
      </c>
    </row>
    <row r="2268" spans="1:7">
      <c r="A2268" s="270" t="s">
        <v>4564</v>
      </c>
      <c r="B2268" s="270" t="s">
        <v>4565</v>
      </c>
      <c r="C2268" s="270">
        <v>2576</v>
      </c>
      <c r="D2268" s="270">
        <v>1082.9570000000001</v>
      </c>
      <c r="E2268" s="270">
        <v>16</v>
      </c>
      <c r="F2268" s="270">
        <v>0.48</v>
      </c>
      <c r="G2268" s="270" t="s">
        <v>220</v>
      </c>
    </row>
    <row r="2269" spans="1:7">
      <c r="A2269" s="270" t="s">
        <v>4566</v>
      </c>
      <c r="B2269" s="270" t="s">
        <v>4567</v>
      </c>
      <c r="C2269" s="270">
        <v>2450</v>
      </c>
      <c r="D2269" s="270">
        <v>901.68499999999995</v>
      </c>
      <c r="E2269" s="270">
        <v>9</v>
      </c>
      <c r="F2269" s="270">
        <v>2.83</v>
      </c>
      <c r="G2269" s="270" t="s">
        <v>223</v>
      </c>
    </row>
    <row r="2270" spans="1:7">
      <c r="A2270" s="270" t="s">
        <v>4568</v>
      </c>
      <c r="B2270" s="270" t="s">
        <v>4569</v>
      </c>
      <c r="C2270" s="270">
        <v>2330</v>
      </c>
      <c r="D2270" s="270">
        <v>1023</v>
      </c>
      <c r="E2270" s="270">
        <v>13</v>
      </c>
      <c r="F2270" s="270">
        <v>1.9385964912280704</v>
      </c>
      <c r="G2270" s="270" t="s">
        <v>220</v>
      </c>
    </row>
    <row r="2271" spans="1:7">
      <c r="A2271" s="270" t="s">
        <v>4570</v>
      </c>
      <c r="B2271" s="270" t="s">
        <v>4571</v>
      </c>
      <c r="C2271" s="270">
        <v>2337</v>
      </c>
      <c r="D2271" s="270">
        <v>1058.2</v>
      </c>
      <c r="E2271" s="270">
        <v>15</v>
      </c>
      <c r="F2271" s="270">
        <v>2.7149999999999999</v>
      </c>
      <c r="G2271" s="270" t="s">
        <v>223</v>
      </c>
    </row>
    <row r="2272" spans="1:7">
      <c r="A2272" s="270" t="s">
        <v>4572</v>
      </c>
      <c r="B2272" s="270" t="s">
        <v>4573</v>
      </c>
      <c r="C2272" s="270">
        <v>2640</v>
      </c>
      <c r="D2272" s="270">
        <v>1054.806</v>
      </c>
      <c r="E2272" s="270">
        <v>15</v>
      </c>
      <c r="F2272" s="270">
        <v>2.65</v>
      </c>
      <c r="G2272" s="270" t="s">
        <v>223</v>
      </c>
    </row>
    <row r="2273" spans="1:7">
      <c r="A2273" s="270" t="s">
        <v>4574</v>
      </c>
      <c r="B2273" s="270" t="s">
        <v>4573</v>
      </c>
      <c r="C2273" s="270">
        <v>2653</v>
      </c>
      <c r="D2273" s="270">
        <v>1031.684</v>
      </c>
      <c r="E2273" s="270">
        <v>14</v>
      </c>
      <c r="F2273" s="270">
        <v>2.65</v>
      </c>
      <c r="G2273" s="270" t="s">
        <v>223</v>
      </c>
    </row>
    <row r="2274" spans="1:7">
      <c r="A2274" s="270" t="s">
        <v>4575</v>
      </c>
      <c r="B2274" s="270" t="s">
        <v>4573</v>
      </c>
      <c r="C2274" s="270">
        <v>2790</v>
      </c>
      <c r="D2274" s="270">
        <v>1031.684</v>
      </c>
      <c r="E2274" s="270">
        <v>14</v>
      </c>
      <c r="F2274" s="270">
        <v>0.85</v>
      </c>
      <c r="G2274" s="270" t="s">
        <v>220</v>
      </c>
    </row>
    <row r="2275" spans="1:7">
      <c r="A2275" s="270" t="s">
        <v>4576</v>
      </c>
      <c r="B2275" s="270" t="s">
        <v>4577</v>
      </c>
      <c r="C2275" s="270">
        <v>2430</v>
      </c>
      <c r="D2275" s="270">
        <v>932</v>
      </c>
      <c r="E2275" s="270">
        <v>10</v>
      </c>
      <c r="F2275" s="270">
        <v>1.5296000000000003</v>
      </c>
      <c r="G2275" s="270" t="s">
        <v>220</v>
      </c>
    </row>
    <row r="2276" spans="1:7">
      <c r="A2276" s="270" t="s">
        <v>4578</v>
      </c>
      <c r="B2276" s="270" t="s">
        <v>4579</v>
      </c>
      <c r="C2276" s="270">
        <v>2460</v>
      </c>
      <c r="D2276" s="270">
        <v>890.95</v>
      </c>
      <c r="E2276" s="270">
        <v>8</v>
      </c>
      <c r="F2276" s="270">
        <v>2.925238095238095</v>
      </c>
      <c r="G2276" s="270" t="s">
        <v>223</v>
      </c>
    </row>
    <row r="2277" spans="1:7">
      <c r="A2277" s="270" t="s">
        <v>4580</v>
      </c>
      <c r="B2277" s="270" t="s">
        <v>4581</v>
      </c>
      <c r="C2277" s="270">
        <v>2768</v>
      </c>
      <c r="D2277" s="270">
        <v>1087.942</v>
      </c>
      <c r="E2277" s="270">
        <v>16</v>
      </c>
      <c r="F2277" s="270">
        <v>0</v>
      </c>
      <c r="G2277" s="270" t="s">
        <v>217</v>
      </c>
    </row>
    <row r="2278" spans="1:7">
      <c r="A2278" s="270" t="s">
        <v>4582</v>
      </c>
      <c r="B2278" s="270" t="s">
        <v>4583</v>
      </c>
      <c r="C2278" s="270">
        <v>2250</v>
      </c>
      <c r="D2278" s="270">
        <v>986.755</v>
      </c>
      <c r="E2278" s="270">
        <v>12</v>
      </c>
      <c r="F2278" s="270">
        <v>0.76</v>
      </c>
      <c r="G2278" s="270" t="s">
        <v>220</v>
      </c>
    </row>
    <row r="2279" spans="1:7">
      <c r="A2279" s="270" t="s">
        <v>4584</v>
      </c>
      <c r="B2279" s="270" t="s">
        <v>4585</v>
      </c>
      <c r="C2279" s="270">
        <v>2756</v>
      </c>
      <c r="D2279" s="270">
        <v>1044.21</v>
      </c>
      <c r="E2279" s="270">
        <v>14</v>
      </c>
      <c r="F2279" s="270">
        <v>0.27</v>
      </c>
      <c r="G2279" s="270" t="s">
        <v>220</v>
      </c>
    </row>
    <row r="2280" spans="1:7">
      <c r="A2280" s="270" t="s">
        <v>4586</v>
      </c>
      <c r="B2280" s="270" t="s">
        <v>4587</v>
      </c>
      <c r="C2280" s="270">
        <v>2422</v>
      </c>
      <c r="D2280" s="270">
        <v>974</v>
      </c>
      <c r="E2280" s="270">
        <v>11</v>
      </c>
      <c r="F2280" s="270">
        <v>2.7056666666666671</v>
      </c>
      <c r="G2280" s="270" t="s">
        <v>223</v>
      </c>
    </row>
    <row r="2281" spans="1:7">
      <c r="A2281" s="270" t="s">
        <v>4588</v>
      </c>
      <c r="B2281" s="270" t="s">
        <v>4589</v>
      </c>
      <c r="C2281" s="270">
        <v>2422</v>
      </c>
      <c r="D2281" s="270">
        <v>949.88900000000001</v>
      </c>
      <c r="E2281" s="270">
        <v>10</v>
      </c>
      <c r="F2281" s="270">
        <v>1.97</v>
      </c>
      <c r="G2281" s="270" t="s">
        <v>220</v>
      </c>
    </row>
    <row r="2282" spans="1:7">
      <c r="A2282" s="270" t="s">
        <v>4590</v>
      </c>
      <c r="B2282" s="270" t="s">
        <v>4591</v>
      </c>
      <c r="C2282" s="270">
        <v>2879</v>
      </c>
      <c r="D2282" s="270">
        <v>992.98366666666664</v>
      </c>
      <c r="E2282" s="270">
        <v>12</v>
      </c>
      <c r="F2282" s="270">
        <v>10.039999999999999</v>
      </c>
      <c r="G2282" s="270" t="s">
        <v>226</v>
      </c>
    </row>
    <row r="2283" spans="1:7">
      <c r="A2283" s="270" t="s">
        <v>4592</v>
      </c>
      <c r="B2283" s="270" t="s">
        <v>4593</v>
      </c>
      <c r="C2283" s="270">
        <v>2832</v>
      </c>
      <c r="D2283" s="270">
        <v>927.02049999999997</v>
      </c>
      <c r="E2283" s="270">
        <v>10</v>
      </c>
      <c r="F2283" s="270">
        <v>7.97</v>
      </c>
      <c r="G2283" s="270" t="s">
        <v>226</v>
      </c>
    </row>
    <row r="2284" spans="1:7">
      <c r="A2284" s="270" t="s">
        <v>4594</v>
      </c>
      <c r="B2284" s="270" t="s">
        <v>4595</v>
      </c>
      <c r="C2284" s="270">
        <v>2477</v>
      </c>
      <c r="D2284" s="270">
        <v>898</v>
      </c>
      <c r="E2284" s="270">
        <v>8</v>
      </c>
      <c r="F2284" s="270">
        <v>0.93571428571428572</v>
      </c>
      <c r="G2284" s="270" t="s">
        <v>220</v>
      </c>
    </row>
    <row r="2285" spans="1:7">
      <c r="A2285" s="270" t="s">
        <v>4596</v>
      </c>
      <c r="B2285" s="270" t="s">
        <v>4597</v>
      </c>
      <c r="C2285" s="270">
        <v>2727</v>
      </c>
      <c r="D2285" s="270">
        <v>1014.091</v>
      </c>
      <c r="E2285" s="270">
        <v>13</v>
      </c>
      <c r="F2285" s="270">
        <v>2.5139999999999998</v>
      </c>
      <c r="G2285" s="270" t="s">
        <v>223</v>
      </c>
    </row>
    <row r="2286" spans="1:7">
      <c r="A2286" s="270" t="s">
        <v>4598</v>
      </c>
      <c r="B2286" s="270" t="s">
        <v>4599</v>
      </c>
      <c r="C2286" s="270">
        <v>2650</v>
      </c>
      <c r="D2286" s="270">
        <v>1086.1389999999999</v>
      </c>
      <c r="E2286" s="270">
        <v>16</v>
      </c>
      <c r="F2286" s="270">
        <v>1.7827419354838718</v>
      </c>
      <c r="G2286" s="270" t="s">
        <v>220</v>
      </c>
    </row>
    <row r="2287" spans="1:7">
      <c r="A2287" s="270" t="s">
        <v>4600</v>
      </c>
      <c r="B2287" s="270" t="s">
        <v>4601</v>
      </c>
      <c r="C2287" s="270">
        <v>2874</v>
      </c>
      <c r="D2287" s="270">
        <v>1031.992</v>
      </c>
      <c r="E2287" s="270">
        <v>14</v>
      </c>
      <c r="F2287" s="270">
        <v>5.97</v>
      </c>
      <c r="G2287" s="270" t="s">
        <v>226</v>
      </c>
    </row>
    <row r="2288" spans="1:7">
      <c r="A2288" s="270" t="s">
        <v>4602</v>
      </c>
      <c r="B2288" s="270" t="s">
        <v>4603</v>
      </c>
      <c r="C2288" s="270">
        <v>2720</v>
      </c>
      <c r="D2288" s="270">
        <v>1024.3330000000001</v>
      </c>
      <c r="E2288" s="270">
        <v>13</v>
      </c>
      <c r="F2288" s="270">
        <v>2.334117647058823</v>
      </c>
      <c r="G2288" s="270" t="s">
        <v>220</v>
      </c>
    </row>
    <row r="2289" spans="1:7">
      <c r="A2289" s="270" t="s">
        <v>4604</v>
      </c>
      <c r="B2289" s="270" t="s">
        <v>4605</v>
      </c>
      <c r="C2289" s="270">
        <v>2586</v>
      </c>
      <c r="D2289" s="270">
        <v>1027.971</v>
      </c>
      <c r="E2289" s="270">
        <v>14</v>
      </c>
      <c r="F2289" s="270">
        <v>3.11</v>
      </c>
      <c r="G2289" s="270" t="s">
        <v>223</v>
      </c>
    </row>
    <row r="2290" spans="1:7">
      <c r="A2290" s="270" t="s">
        <v>4606</v>
      </c>
      <c r="B2290" s="270" t="s">
        <v>4607</v>
      </c>
      <c r="C2290" s="270">
        <v>2705</v>
      </c>
      <c r="D2290" s="270">
        <v>1004.829</v>
      </c>
      <c r="E2290" s="270">
        <v>13</v>
      </c>
      <c r="F2290" s="270">
        <v>3.03</v>
      </c>
      <c r="G2290" s="270" t="s">
        <v>223</v>
      </c>
    </row>
    <row r="2291" spans="1:7">
      <c r="A2291" s="270" t="s">
        <v>4608</v>
      </c>
      <c r="B2291" s="270" t="s">
        <v>4609</v>
      </c>
      <c r="C2291" s="270">
        <v>2738</v>
      </c>
      <c r="D2291" s="270">
        <v>1046.048</v>
      </c>
      <c r="E2291" s="270">
        <v>14</v>
      </c>
      <c r="F2291" s="270">
        <v>2.58</v>
      </c>
      <c r="G2291" s="270" t="s">
        <v>223</v>
      </c>
    </row>
    <row r="2292" spans="1:7">
      <c r="A2292" s="270" t="s">
        <v>4610</v>
      </c>
      <c r="B2292" s="270" t="s">
        <v>4611</v>
      </c>
      <c r="C2292" s="270">
        <v>2791</v>
      </c>
      <c r="D2292" s="270">
        <v>1032.4046666666666</v>
      </c>
      <c r="E2292" s="270">
        <v>14</v>
      </c>
      <c r="F2292" s="270">
        <v>2.42</v>
      </c>
      <c r="G2292" s="270" t="s">
        <v>223</v>
      </c>
    </row>
    <row r="2293" spans="1:7">
      <c r="A2293" s="270" t="s">
        <v>4612</v>
      </c>
      <c r="B2293" s="270" t="s">
        <v>4613</v>
      </c>
      <c r="C2293" s="270">
        <v>2820</v>
      </c>
      <c r="D2293" s="270">
        <v>998</v>
      </c>
      <c r="E2293" s="270">
        <v>12</v>
      </c>
      <c r="F2293" s="270">
        <v>3.59</v>
      </c>
      <c r="G2293" s="270" t="s">
        <v>223</v>
      </c>
    </row>
    <row r="2294" spans="1:7">
      <c r="A2294" s="270" t="s">
        <v>4614</v>
      </c>
      <c r="B2294" s="270" t="s">
        <v>4615</v>
      </c>
      <c r="C2294" s="270">
        <v>2580</v>
      </c>
      <c r="D2294" s="270">
        <v>1045.375</v>
      </c>
      <c r="E2294" s="270">
        <v>14</v>
      </c>
      <c r="F2294" s="270">
        <v>2.59</v>
      </c>
      <c r="G2294" s="270" t="s">
        <v>223</v>
      </c>
    </row>
    <row r="2295" spans="1:7">
      <c r="A2295" s="270" t="s">
        <v>4616</v>
      </c>
      <c r="B2295" s="270" t="s">
        <v>4617</v>
      </c>
      <c r="C2295" s="270">
        <v>2839</v>
      </c>
      <c r="D2295" s="270">
        <v>847.45500000000004</v>
      </c>
      <c r="E2295" s="270">
        <v>6</v>
      </c>
      <c r="F2295" s="270">
        <v>10.66</v>
      </c>
      <c r="G2295" s="270" t="s">
        <v>229</v>
      </c>
    </row>
    <row r="2296" spans="1:7">
      <c r="A2296" s="270" t="s">
        <v>4618</v>
      </c>
      <c r="B2296" s="270" t="s">
        <v>4619</v>
      </c>
      <c r="C2296" s="270">
        <v>2732</v>
      </c>
      <c r="D2296" s="270">
        <v>1036</v>
      </c>
      <c r="E2296" s="270">
        <v>14</v>
      </c>
      <c r="F2296" s="270">
        <v>3.8333333333333335</v>
      </c>
      <c r="G2296" s="270" t="s">
        <v>223</v>
      </c>
    </row>
    <row r="2297" spans="1:7">
      <c r="A2297" s="270" t="s">
        <v>4620</v>
      </c>
      <c r="B2297" s="270" t="s">
        <v>4621</v>
      </c>
      <c r="C2297" s="270">
        <v>2870</v>
      </c>
      <c r="D2297" s="270">
        <v>1008.8697</v>
      </c>
      <c r="E2297" s="270">
        <v>13</v>
      </c>
      <c r="F2297" s="270">
        <v>3.21</v>
      </c>
      <c r="G2297" s="270" t="s">
        <v>223</v>
      </c>
    </row>
    <row r="2298" spans="1:7">
      <c r="A2298" s="270" t="s">
        <v>4622</v>
      </c>
      <c r="B2298" s="270" t="s">
        <v>4623</v>
      </c>
      <c r="C2298" s="270">
        <v>2720</v>
      </c>
      <c r="D2298" s="270">
        <v>1047</v>
      </c>
      <c r="E2298" s="270">
        <v>14</v>
      </c>
      <c r="F2298" s="270">
        <v>2.334117647058823</v>
      </c>
      <c r="G2298" s="270" t="s">
        <v>220</v>
      </c>
    </row>
    <row r="2299" spans="1:7">
      <c r="A2299" s="270" t="s">
        <v>4624</v>
      </c>
      <c r="B2299" s="270" t="s">
        <v>4625</v>
      </c>
      <c r="C2299" s="270">
        <v>2790</v>
      </c>
      <c r="D2299" s="270">
        <v>1021.235</v>
      </c>
      <c r="E2299" s="270">
        <v>13</v>
      </c>
      <c r="F2299" s="270">
        <v>1.2458333333333333</v>
      </c>
      <c r="G2299" s="270" t="s">
        <v>220</v>
      </c>
    </row>
    <row r="2300" spans="1:7">
      <c r="A2300" s="270" t="s">
        <v>4626</v>
      </c>
      <c r="B2300" s="270" t="s">
        <v>4627</v>
      </c>
      <c r="C2300" s="270">
        <v>2582</v>
      </c>
      <c r="D2300" s="270">
        <v>1091</v>
      </c>
      <c r="E2300" s="270">
        <v>16</v>
      </c>
      <c r="F2300" s="270">
        <v>1.8028571428571429</v>
      </c>
      <c r="G2300" s="270" t="s">
        <v>220</v>
      </c>
    </row>
    <row r="2301" spans="1:7">
      <c r="A2301" s="270" t="s">
        <v>4628</v>
      </c>
      <c r="B2301" s="270" t="s">
        <v>4629</v>
      </c>
      <c r="C2301" s="270">
        <v>2852</v>
      </c>
      <c r="D2301" s="270">
        <v>979.24511764705892</v>
      </c>
      <c r="E2301" s="270">
        <v>12</v>
      </c>
      <c r="F2301" s="270">
        <v>3</v>
      </c>
      <c r="G2301" s="270" t="s">
        <v>223</v>
      </c>
    </row>
    <row r="2302" spans="1:7">
      <c r="A2302" s="270" t="s">
        <v>4630</v>
      </c>
      <c r="B2302" s="270" t="s">
        <v>4631</v>
      </c>
      <c r="C2302" s="270">
        <v>2575</v>
      </c>
      <c r="D2302" s="270">
        <v>1053.3330000000001</v>
      </c>
      <c r="E2302" s="270">
        <v>15</v>
      </c>
      <c r="F2302" s="270">
        <v>1.118125</v>
      </c>
      <c r="G2302" s="270" t="s">
        <v>220</v>
      </c>
    </row>
    <row r="2303" spans="1:7">
      <c r="A2303" s="270" t="s">
        <v>4632</v>
      </c>
      <c r="B2303" s="270" t="s">
        <v>4633</v>
      </c>
      <c r="C2303" s="270">
        <v>2736</v>
      </c>
      <c r="D2303" s="270">
        <v>1030</v>
      </c>
      <c r="E2303" s="270">
        <v>14</v>
      </c>
      <c r="F2303" s="270">
        <v>5.09</v>
      </c>
      <c r="G2303" s="270" t="s">
        <v>223</v>
      </c>
    </row>
    <row r="2304" spans="1:7">
      <c r="A2304" s="270" t="s">
        <v>4634</v>
      </c>
      <c r="B2304" s="270" t="s">
        <v>4635</v>
      </c>
      <c r="C2304" s="270">
        <v>2831</v>
      </c>
      <c r="D2304" s="270">
        <v>778</v>
      </c>
      <c r="E2304" s="270">
        <v>4</v>
      </c>
      <c r="F2304" s="270">
        <v>11.57</v>
      </c>
      <c r="G2304" s="270" t="s">
        <v>229</v>
      </c>
    </row>
    <row r="2305" spans="1:7">
      <c r="A2305" s="270" t="s">
        <v>4636</v>
      </c>
      <c r="B2305" s="270" t="s">
        <v>4635</v>
      </c>
      <c r="C2305" s="270">
        <v>2838</v>
      </c>
      <c r="D2305" s="270">
        <v>778</v>
      </c>
      <c r="E2305" s="270">
        <v>4</v>
      </c>
      <c r="F2305" s="270">
        <v>11.57</v>
      </c>
      <c r="G2305" s="270" t="s">
        <v>229</v>
      </c>
    </row>
    <row r="2306" spans="1:7">
      <c r="A2306" s="270" t="s">
        <v>4637</v>
      </c>
      <c r="B2306" s="270" t="s">
        <v>4638</v>
      </c>
      <c r="C2306" s="270">
        <v>2469</v>
      </c>
      <c r="D2306" s="270">
        <v>961</v>
      </c>
      <c r="E2306" s="270">
        <v>11</v>
      </c>
      <c r="F2306" s="270">
        <v>3.1256666666666666</v>
      </c>
      <c r="G2306" s="270" t="s">
        <v>223</v>
      </c>
    </row>
    <row r="2307" spans="1:7">
      <c r="A2307" s="270" t="s">
        <v>4639</v>
      </c>
      <c r="B2307" s="270" t="s">
        <v>4640</v>
      </c>
      <c r="C2307" s="270">
        <v>2620</v>
      </c>
      <c r="D2307" s="270">
        <v>1109.077</v>
      </c>
      <c r="E2307" s="270">
        <v>17</v>
      </c>
      <c r="F2307" s="270">
        <v>0.48000000000000004</v>
      </c>
      <c r="G2307" s="270" t="s">
        <v>220</v>
      </c>
    </row>
    <row r="2308" spans="1:7">
      <c r="A2308" s="270" t="s">
        <v>4641</v>
      </c>
      <c r="B2308" s="270" t="s">
        <v>4642</v>
      </c>
      <c r="C2308" s="270">
        <v>2652</v>
      </c>
      <c r="D2308" s="270">
        <v>950.95699999999999</v>
      </c>
      <c r="E2308" s="270">
        <v>10</v>
      </c>
      <c r="F2308" s="270">
        <v>5.58</v>
      </c>
      <c r="G2308" s="270" t="s">
        <v>223</v>
      </c>
    </row>
    <row r="2309" spans="1:7">
      <c r="A2309" s="270" t="s">
        <v>4643</v>
      </c>
      <c r="B2309" s="270" t="s">
        <v>4644</v>
      </c>
      <c r="C2309" s="270">
        <v>2379</v>
      </c>
      <c r="D2309" s="270">
        <v>1058.05</v>
      </c>
      <c r="E2309" s="270">
        <v>15</v>
      </c>
      <c r="F2309" s="270">
        <v>0</v>
      </c>
      <c r="G2309" s="270" t="s">
        <v>217</v>
      </c>
    </row>
    <row r="2310" spans="1:7">
      <c r="A2310" s="270" t="s">
        <v>4645</v>
      </c>
      <c r="B2310" s="270" t="s">
        <v>4646</v>
      </c>
      <c r="C2310" s="270">
        <v>2852</v>
      </c>
      <c r="D2310" s="270">
        <v>1022.619</v>
      </c>
      <c r="E2310" s="270">
        <v>13</v>
      </c>
      <c r="F2310" s="270">
        <v>3.31</v>
      </c>
      <c r="G2310" s="270" t="s">
        <v>223</v>
      </c>
    </row>
    <row r="2311" spans="1:7">
      <c r="A2311" s="270" t="s">
        <v>4647</v>
      </c>
      <c r="B2311" s="270" t="s">
        <v>4648</v>
      </c>
      <c r="C2311" s="270">
        <v>2480</v>
      </c>
      <c r="D2311" s="270">
        <v>970.46199999999999</v>
      </c>
      <c r="E2311" s="270">
        <v>11</v>
      </c>
      <c r="F2311" s="270">
        <v>0.87</v>
      </c>
      <c r="G2311" s="270" t="s">
        <v>220</v>
      </c>
    </row>
    <row r="2312" spans="1:7">
      <c r="A2312" s="270" t="s">
        <v>4649</v>
      </c>
      <c r="B2312" s="270" t="s">
        <v>4650</v>
      </c>
      <c r="C2312" s="270">
        <v>2805</v>
      </c>
      <c r="D2312" s="270">
        <v>1006.8630000000001</v>
      </c>
      <c r="E2312" s="270">
        <v>13</v>
      </c>
      <c r="F2312" s="270">
        <v>3.18</v>
      </c>
      <c r="G2312" s="270" t="s">
        <v>223</v>
      </c>
    </row>
    <row r="2313" spans="1:7">
      <c r="A2313" s="270" t="s">
        <v>4651</v>
      </c>
      <c r="B2313" s="270" t="s">
        <v>4652</v>
      </c>
      <c r="C2313" s="270">
        <v>2642</v>
      </c>
      <c r="D2313" s="270">
        <v>989.55262962962956</v>
      </c>
      <c r="E2313" s="270">
        <v>12</v>
      </c>
      <c r="F2313" s="270">
        <v>2.65</v>
      </c>
      <c r="G2313" s="270" t="s">
        <v>223</v>
      </c>
    </row>
    <row r="2314" spans="1:7">
      <c r="A2314" s="270" t="s">
        <v>4653</v>
      </c>
      <c r="B2314" s="270" t="s">
        <v>4654</v>
      </c>
      <c r="C2314" s="270">
        <v>2642</v>
      </c>
      <c r="D2314" s="270">
        <v>1012.3680000000001</v>
      </c>
      <c r="E2314" s="270">
        <v>13</v>
      </c>
      <c r="F2314" s="270">
        <v>2.17</v>
      </c>
      <c r="G2314" s="270" t="s">
        <v>220</v>
      </c>
    </row>
    <row r="2315" spans="1:7">
      <c r="A2315" s="270" t="s">
        <v>4655</v>
      </c>
      <c r="B2315" s="270" t="s">
        <v>4654</v>
      </c>
      <c r="C2315" s="270">
        <v>2646</v>
      </c>
      <c r="D2315" s="270">
        <v>1012.3680000000001</v>
      </c>
      <c r="E2315" s="270">
        <v>13</v>
      </c>
      <c r="F2315" s="270">
        <v>2.17</v>
      </c>
      <c r="G2315" s="270" t="s">
        <v>220</v>
      </c>
    </row>
    <row r="2316" spans="1:7">
      <c r="A2316" s="270" t="s">
        <v>4656</v>
      </c>
      <c r="B2316" s="270" t="s">
        <v>4657</v>
      </c>
      <c r="C2316" s="270">
        <v>2582</v>
      </c>
      <c r="D2316" s="270">
        <v>1065.2240952380951</v>
      </c>
      <c r="E2316" s="270">
        <v>15</v>
      </c>
      <c r="F2316" s="270">
        <v>1.72</v>
      </c>
      <c r="G2316" s="270" t="s">
        <v>220</v>
      </c>
    </row>
    <row r="2317" spans="1:7">
      <c r="A2317" s="270" t="s">
        <v>4658</v>
      </c>
      <c r="B2317" s="270" t="s">
        <v>4659</v>
      </c>
      <c r="C2317" s="270">
        <v>4390</v>
      </c>
      <c r="D2317" s="270" t="s">
        <v>356</v>
      </c>
      <c r="E2317" s="270" t="s">
        <v>3746</v>
      </c>
      <c r="F2317" s="270" t="s">
        <v>356</v>
      </c>
      <c r="G2317" s="270" t="s">
        <v>356</v>
      </c>
    </row>
    <row r="2318" spans="1:7">
      <c r="A2318" s="270" t="s">
        <v>4660</v>
      </c>
      <c r="B2318" s="270" t="s">
        <v>4661</v>
      </c>
      <c r="C2318" s="270">
        <v>2480</v>
      </c>
      <c r="D2318" s="270">
        <v>951.77599999999995</v>
      </c>
      <c r="E2318" s="270">
        <v>11</v>
      </c>
      <c r="F2318" s="270">
        <v>0.51</v>
      </c>
      <c r="G2318" s="270" t="s">
        <v>220</v>
      </c>
    </row>
    <row r="2319" spans="1:7">
      <c r="A2319" s="270" t="s">
        <v>4662</v>
      </c>
      <c r="B2319" s="270" t="s">
        <v>4663</v>
      </c>
      <c r="C2319" s="270">
        <v>2482</v>
      </c>
      <c r="D2319" s="270">
        <v>955.21699999999998</v>
      </c>
      <c r="E2319" s="270">
        <v>11</v>
      </c>
      <c r="F2319" s="270">
        <v>0.93</v>
      </c>
      <c r="G2319" s="270" t="s">
        <v>220</v>
      </c>
    </row>
    <row r="2320" spans="1:7">
      <c r="A2320" s="270" t="s">
        <v>4664</v>
      </c>
      <c r="B2320" s="270" t="s">
        <v>4665</v>
      </c>
      <c r="C2320" s="270">
        <v>2830</v>
      </c>
      <c r="D2320" s="270">
        <v>1018.27</v>
      </c>
      <c r="E2320" s="270">
        <v>13</v>
      </c>
      <c r="F2320" s="270">
        <v>2.766428571428571</v>
      </c>
      <c r="G2320" s="270" t="s">
        <v>223</v>
      </c>
    </row>
    <row r="2321" spans="1:7">
      <c r="A2321" s="270" t="s">
        <v>4666</v>
      </c>
      <c r="B2321" s="270" t="s">
        <v>4667</v>
      </c>
      <c r="C2321" s="270">
        <v>2340</v>
      </c>
      <c r="D2321" s="270">
        <v>1056</v>
      </c>
      <c r="E2321" s="270">
        <v>15</v>
      </c>
      <c r="F2321" s="270">
        <v>2.4462068965517245</v>
      </c>
      <c r="G2321" s="270" t="s">
        <v>223</v>
      </c>
    </row>
    <row r="2322" spans="1:7">
      <c r="A2322" s="270" t="s">
        <v>4668</v>
      </c>
      <c r="B2322" s="270" t="s">
        <v>4669</v>
      </c>
      <c r="C2322" s="270">
        <v>2360</v>
      </c>
      <c r="D2322" s="270">
        <v>957.82532258064521</v>
      </c>
      <c r="E2322" s="270">
        <v>11</v>
      </c>
      <c r="F2322" s="270">
        <v>3.22</v>
      </c>
      <c r="G2322" s="270" t="s">
        <v>223</v>
      </c>
    </row>
    <row r="2323" spans="1:7">
      <c r="A2323" s="270" t="s">
        <v>4670</v>
      </c>
      <c r="B2323" s="270" t="s">
        <v>4671</v>
      </c>
      <c r="C2323" s="270">
        <v>2870</v>
      </c>
      <c r="D2323" s="270">
        <v>1001</v>
      </c>
      <c r="E2323" s="270">
        <v>13</v>
      </c>
      <c r="F2323" s="270">
        <v>3.2334782608695649</v>
      </c>
      <c r="G2323" s="270" t="s">
        <v>223</v>
      </c>
    </row>
    <row r="2324" spans="1:7">
      <c r="A2324" s="270" t="s">
        <v>4672</v>
      </c>
      <c r="B2324" s="270" t="s">
        <v>4673</v>
      </c>
      <c r="C2324" s="270">
        <v>2330</v>
      </c>
      <c r="D2324" s="270">
        <v>1024</v>
      </c>
      <c r="E2324" s="270">
        <v>13</v>
      </c>
      <c r="F2324" s="270">
        <v>1.9385964912280704</v>
      </c>
      <c r="G2324" s="270" t="s">
        <v>220</v>
      </c>
    </row>
    <row r="2325" spans="1:7">
      <c r="A2325" s="270" t="s">
        <v>4674</v>
      </c>
      <c r="B2325" s="270" t="s">
        <v>4675</v>
      </c>
      <c r="C2325" s="270">
        <v>2330</v>
      </c>
      <c r="D2325" s="270">
        <v>1023.8725151515149</v>
      </c>
      <c r="E2325" s="270">
        <v>13</v>
      </c>
      <c r="F2325" s="270">
        <v>2.14</v>
      </c>
      <c r="G2325" s="270" t="s">
        <v>220</v>
      </c>
    </row>
    <row r="2326" spans="1:7">
      <c r="A2326" s="270" t="s">
        <v>4676</v>
      </c>
      <c r="B2326" s="270" t="s">
        <v>4677</v>
      </c>
      <c r="C2326" s="270">
        <v>2832</v>
      </c>
      <c r="D2326" s="270">
        <v>927.02049999999997</v>
      </c>
      <c r="E2326" s="270">
        <v>10</v>
      </c>
      <c r="F2326" s="270">
        <v>9.6300000000000008</v>
      </c>
      <c r="G2326" s="270" t="s">
        <v>226</v>
      </c>
    </row>
    <row r="2327" spans="1:7">
      <c r="A2327" s="270" t="s">
        <v>4678</v>
      </c>
      <c r="B2327" s="270" t="s">
        <v>4679</v>
      </c>
      <c r="C2327" s="270">
        <v>2396</v>
      </c>
      <c r="D2327" s="270">
        <v>984</v>
      </c>
      <c r="E2327" s="270">
        <v>12</v>
      </c>
      <c r="F2327" s="270">
        <v>6.1940000000000008</v>
      </c>
      <c r="G2327" s="270" t="s">
        <v>226</v>
      </c>
    </row>
    <row r="2328" spans="1:7">
      <c r="A2328" s="270" t="s">
        <v>4680</v>
      </c>
      <c r="B2328" s="270" t="s">
        <v>4681</v>
      </c>
      <c r="C2328" s="270">
        <v>2460</v>
      </c>
      <c r="D2328" s="270">
        <v>917.2891777777786</v>
      </c>
      <c r="E2328" s="270">
        <v>9</v>
      </c>
      <c r="F2328" s="270">
        <v>3.78</v>
      </c>
      <c r="G2328" s="270" t="s">
        <v>223</v>
      </c>
    </row>
    <row r="2329" spans="1:7">
      <c r="A2329" s="270" t="s">
        <v>4682</v>
      </c>
      <c r="B2329" s="270" t="s">
        <v>4683</v>
      </c>
      <c r="C2329" s="270">
        <v>2072</v>
      </c>
      <c r="D2329" s="270">
        <v>1105.665</v>
      </c>
      <c r="E2329" s="270">
        <v>17</v>
      </c>
      <c r="F2329" s="270">
        <v>0</v>
      </c>
      <c r="G2329" s="270" t="s">
        <v>217</v>
      </c>
    </row>
    <row r="2330" spans="1:7">
      <c r="A2330" s="270" t="s">
        <v>4684</v>
      </c>
      <c r="B2330" s="270" t="s">
        <v>4685</v>
      </c>
      <c r="C2330" s="270">
        <v>2072</v>
      </c>
      <c r="D2330" s="270">
        <v>1105.665</v>
      </c>
      <c r="E2330" s="270">
        <v>17</v>
      </c>
      <c r="F2330" s="270">
        <v>0</v>
      </c>
      <c r="G2330" s="270" t="s">
        <v>217</v>
      </c>
    </row>
    <row r="2331" spans="1:7">
      <c r="A2331" s="270" t="s">
        <v>4686</v>
      </c>
      <c r="B2331" s="270" t="s">
        <v>4687</v>
      </c>
      <c r="C2331" s="270">
        <v>2454</v>
      </c>
      <c r="D2331" s="270">
        <v>961.69023076923088</v>
      </c>
      <c r="E2331" s="270">
        <v>11</v>
      </c>
      <c r="F2331" s="270">
        <v>2.75</v>
      </c>
      <c r="G2331" s="270" t="s">
        <v>223</v>
      </c>
    </row>
    <row r="2332" spans="1:7">
      <c r="A2332" s="270" t="s">
        <v>4688</v>
      </c>
      <c r="B2332" s="270" t="s">
        <v>4689</v>
      </c>
      <c r="C2332" s="270">
        <v>2469</v>
      </c>
      <c r="D2332" s="270">
        <v>927</v>
      </c>
      <c r="E2332" s="270">
        <v>10</v>
      </c>
      <c r="F2332" s="270">
        <v>3.1256666666666666</v>
      </c>
      <c r="G2332" s="270" t="s">
        <v>223</v>
      </c>
    </row>
    <row r="2333" spans="1:7">
      <c r="A2333" s="270" t="s">
        <v>4690</v>
      </c>
      <c r="B2333" s="270" t="s">
        <v>4691</v>
      </c>
      <c r="C2333" s="270">
        <v>2795</v>
      </c>
      <c r="D2333" s="270">
        <v>904.78899999999999</v>
      </c>
      <c r="E2333" s="270">
        <v>9</v>
      </c>
      <c r="F2333" s="270">
        <v>0.85</v>
      </c>
      <c r="G2333" s="270" t="s">
        <v>220</v>
      </c>
    </row>
    <row r="2334" spans="1:7">
      <c r="A2334" s="270" t="s">
        <v>4692</v>
      </c>
      <c r="B2334" s="270" t="s">
        <v>4693</v>
      </c>
      <c r="C2334" s="270">
        <v>2259</v>
      </c>
      <c r="D2334" s="270">
        <v>888.55399999999997</v>
      </c>
      <c r="E2334" s="270">
        <v>8</v>
      </c>
      <c r="F2334" s="270">
        <v>0</v>
      </c>
      <c r="G2334" s="270" t="s">
        <v>217</v>
      </c>
    </row>
    <row r="2335" spans="1:7">
      <c r="A2335" s="270" t="s">
        <v>4694</v>
      </c>
      <c r="B2335" s="270" t="s">
        <v>4693</v>
      </c>
      <c r="C2335" s="270">
        <v>2263</v>
      </c>
      <c r="D2335" s="270">
        <v>888.55399999999997</v>
      </c>
      <c r="E2335" s="270">
        <v>8</v>
      </c>
      <c r="F2335" s="270">
        <v>0</v>
      </c>
      <c r="G2335" s="270" t="s">
        <v>217</v>
      </c>
    </row>
    <row r="2336" spans="1:7">
      <c r="A2336" s="270" t="s">
        <v>4695</v>
      </c>
      <c r="B2336" s="270" t="s">
        <v>4696</v>
      </c>
      <c r="C2336" s="270">
        <v>2250</v>
      </c>
      <c r="D2336" s="270">
        <v>1011.038108108108</v>
      </c>
      <c r="E2336" s="270">
        <v>13</v>
      </c>
      <c r="F2336" s="270">
        <v>0.44516129032258051</v>
      </c>
      <c r="G2336" s="270" t="s">
        <v>220</v>
      </c>
    </row>
    <row r="2337" spans="1:7">
      <c r="A2337" s="270" t="s">
        <v>4697</v>
      </c>
      <c r="B2337" s="270" t="s">
        <v>4698</v>
      </c>
      <c r="C2337" s="270">
        <v>2250</v>
      </c>
      <c r="D2337" s="270">
        <v>971.74300000000005</v>
      </c>
      <c r="E2337" s="270">
        <v>11</v>
      </c>
      <c r="F2337" s="270">
        <v>0</v>
      </c>
      <c r="G2337" s="270" t="s">
        <v>217</v>
      </c>
    </row>
    <row r="2338" spans="1:7">
      <c r="A2338" s="270" t="s">
        <v>4699</v>
      </c>
      <c r="B2338" s="270" t="s">
        <v>4698</v>
      </c>
      <c r="C2338" s="270">
        <v>2256</v>
      </c>
      <c r="D2338" s="270">
        <v>971.74300000000005</v>
      </c>
      <c r="E2338" s="270">
        <v>11</v>
      </c>
      <c r="F2338" s="270">
        <v>0</v>
      </c>
      <c r="G2338" s="270" t="s">
        <v>217</v>
      </c>
    </row>
    <row r="2339" spans="1:7">
      <c r="A2339" s="270" t="s">
        <v>4700</v>
      </c>
      <c r="B2339" s="270" t="s">
        <v>4701</v>
      </c>
      <c r="C2339" s="270">
        <v>2320</v>
      </c>
      <c r="D2339" s="270">
        <v>1057</v>
      </c>
      <c r="E2339" s="270">
        <v>15</v>
      </c>
      <c r="F2339" s="270">
        <v>0.55000000000000004</v>
      </c>
      <c r="G2339" s="270" t="s">
        <v>220</v>
      </c>
    </row>
    <row r="2340" spans="1:7">
      <c r="A2340" s="270" t="s">
        <v>4702</v>
      </c>
      <c r="B2340" s="270" t="s">
        <v>4703</v>
      </c>
      <c r="C2340" s="270">
        <v>2358</v>
      </c>
      <c r="D2340" s="270">
        <v>1083.5999999999999</v>
      </c>
      <c r="E2340" s="270">
        <v>16</v>
      </c>
      <c r="F2340" s="270">
        <v>2.84</v>
      </c>
      <c r="G2340" s="270" t="s">
        <v>223</v>
      </c>
    </row>
    <row r="2341" spans="1:7">
      <c r="A2341" s="270" t="s">
        <v>4704</v>
      </c>
      <c r="B2341" s="270" t="s">
        <v>4705</v>
      </c>
      <c r="C2341" s="270">
        <v>2580</v>
      </c>
      <c r="D2341" s="270">
        <v>1032.1203829787237</v>
      </c>
      <c r="E2341" s="270">
        <v>14</v>
      </c>
      <c r="F2341" s="270">
        <v>1.6700000000000004</v>
      </c>
      <c r="G2341" s="270" t="s">
        <v>220</v>
      </c>
    </row>
    <row r="2342" spans="1:7">
      <c r="A2342" s="270" t="s">
        <v>4706</v>
      </c>
      <c r="B2342" s="270" t="s">
        <v>4707</v>
      </c>
      <c r="C2342" s="270">
        <v>2580</v>
      </c>
      <c r="D2342" s="270">
        <v>934.08600000000001</v>
      </c>
      <c r="E2342" s="270">
        <v>10</v>
      </c>
      <c r="F2342" s="270">
        <v>0.56999999999999995</v>
      </c>
      <c r="G2342" s="270" t="s">
        <v>220</v>
      </c>
    </row>
    <row r="2343" spans="1:7">
      <c r="A2343" s="270" t="s">
        <v>4708</v>
      </c>
      <c r="B2343" s="270" t="s">
        <v>4709</v>
      </c>
      <c r="C2343" s="270">
        <v>2330</v>
      </c>
      <c r="D2343" s="270">
        <v>999</v>
      </c>
      <c r="E2343" s="270">
        <v>12</v>
      </c>
      <c r="F2343" s="270">
        <v>1.9385964912280704</v>
      </c>
      <c r="G2343" s="270" t="s">
        <v>220</v>
      </c>
    </row>
    <row r="2344" spans="1:7">
      <c r="A2344" s="270" t="s">
        <v>4710</v>
      </c>
      <c r="B2344" s="270" t="s">
        <v>4711</v>
      </c>
      <c r="C2344" s="270">
        <v>2795</v>
      </c>
      <c r="D2344" s="270">
        <v>1059</v>
      </c>
      <c r="E2344" s="270">
        <v>15</v>
      </c>
      <c r="F2344" s="270">
        <v>1.7092537313432823</v>
      </c>
      <c r="G2344" s="270" t="s">
        <v>220</v>
      </c>
    </row>
    <row r="2345" spans="1:7">
      <c r="A2345" s="270" t="s">
        <v>4712</v>
      </c>
      <c r="B2345" s="270" t="s">
        <v>4713</v>
      </c>
      <c r="C2345" s="270">
        <v>2357</v>
      </c>
      <c r="D2345" s="270">
        <v>1010.2859999999999</v>
      </c>
      <c r="E2345" s="270">
        <v>13</v>
      </c>
      <c r="F2345" s="270">
        <v>5.0200000000000005</v>
      </c>
      <c r="G2345" s="270" t="s">
        <v>223</v>
      </c>
    </row>
    <row r="2346" spans="1:7">
      <c r="A2346" s="270" t="s">
        <v>4714</v>
      </c>
      <c r="B2346" s="270" t="s">
        <v>4715</v>
      </c>
      <c r="C2346" s="270">
        <v>2330</v>
      </c>
      <c r="D2346" s="270">
        <v>1027.8</v>
      </c>
      <c r="E2346" s="270">
        <v>14</v>
      </c>
      <c r="F2346" s="270">
        <v>2.5299999999999998</v>
      </c>
      <c r="G2346" s="270" t="s">
        <v>223</v>
      </c>
    </row>
    <row r="2347" spans="1:7">
      <c r="A2347" s="270" t="s">
        <v>4716</v>
      </c>
      <c r="B2347" s="270" t="s">
        <v>4715</v>
      </c>
      <c r="C2347" s="270">
        <v>2340</v>
      </c>
      <c r="D2347" s="270">
        <v>1047.857</v>
      </c>
      <c r="E2347" s="270">
        <v>14</v>
      </c>
      <c r="F2347" s="270">
        <v>2.5299999999999998</v>
      </c>
      <c r="G2347" s="270" t="s">
        <v>223</v>
      </c>
    </row>
    <row r="2348" spans="1:7">
      <c r="A2348" s="270" t="s">
        <v>4717</v>
      </c>
      <c r="B2348" s="270" t="s">
        <v>4718</v>
      </c>
      <c r="C2348" s="270">
        <v>2583</v>
      </c>
      <c r="D2348" s="270">
        <v>1028.4670000000001</v>
      </c>
      <c r="E2348" s="270">
        <v>14</v>
      </c>
      <c r="F2348" s="270">
        <v>1.64</v>
      </c>
      <c r="G2348" s="270" t="s">
        <v>220</v>
      </c>
    </row>
    <row r="2349" spans="1:7">
      <c r="A2349" s="270" t="s">
        <v>4719</v>
      </c>
      <c r="B2349" s="270" t="s">
        <v>4720</v>
      </c>
      <c r="C2349" s="270">
        <v>2656</v>
      </c>
      <c r="D2349" s="270">
        <v>1046.2067999999999</v>
      </c>
      <c r="E2349" s="270">
        <v>14</v>
      </c>
      <c r="F2349" s="270">
        <v>4.33</v>
      </c>
      <c r="G2349" s="270" t="s">
        <v>223</v>
      </c>
    </row>
    <row r="2350" spans="1:7">
      <c r="A2350" s="270" t="s">
        <v>4721</v>
      </c>
      <c r="B2350" s="270" t="s">
        <v>4722</v>
      </c>
      <c r="C2350" s="270">
        <v>2474</v>
      </c>
      <c r="D2350" s="270">
        <v>902.82399999999996</v>
      </c>
      <c r="E2350" s="270">
        <v>9</v>
      </c>
      <c r="F2350" s="270">
        <v>2.0321052631578942</v>
      </c>
      <c r="G2350" s="270" t="s">
        <v>220</v>
      </c>
    </row>
    <row r="2351" spans="1:7">
      <c r="A2351" s="270" t="s">
        <v>4723</v>
      </c>
      <c r="B2351" s="270" t="s">
        <v>4724</v>
      </c>
      <c r="C2351" s="270">
        <v>2460</v>
      </c>
      <c r="D2351" s="270">
        <v>917.2891777777786</v>
      </c>
      <c r="E2351" s="270">
        <v>9</v>
      </c>
      <c r="F2351" s="270">
        <v>2.925238095238095</v>
      </c>
      <c r="G2351" s="270" t="s">
        <v>223</v>
      </c>
    </row>
    <row r="2352" spans="1:7">
      <c r="A2352" s="270" t="s">
        <v>4725</v>
      </c>
      <c r="B2352" s="270" t="s">
        <v>4726</v>
      </c>
      <c r="C2352" s="270">
        <v>2460</v>
      </c>
      <c r="D2352" s="270">
        <v>927.52099999999996</v>
      </c>
      <c r="E2352" s="270">
        <v>10</v>
      </c>
      <c r="F2352" s="270">
        <v>1.94</v>
      </c>
      <c r="G2352" s="270" t="s">
        <v>220</v>
      </c>
    </row>
    <row r="2353" spans="1:7">
      <c r="A2353" s="270" t="s">
        <v>4727</v>
      </c>
      <c r="B2353" s="270" t="s">
        <v>4728</v>
      </c>
      <c r="C2353" s="270">
        <v>2403</v>
      </c>
      <c r="D2353" s="270">
        <v>1019.6130000000001</v>
      </c>
      <c r="E2353" s="270">
        <v>13</v>
      </c>
      <c r="F2353" s="270">
        <v>4.3025000000000002</v>
      </c>
      <c r="G2353" s="270" t="s">
        <v>223</v>
      </c>
    </row>
    <row r="2354" spans="1:7">
      <c r="A2354" s="270" t="s">
        <v>4729</v>
      </c>
      <c r="B2354" s="270" t="s">
        <v>4730</v>
      </c>
      <c r="C2354" s="270">
        <v>2365</v>
      </c>
      <c r="D2354" s="270">
        <v>1000.9798888888889</v>
      </c>
      <c r="E2354" s="270">
        <v>12</v>
      </c>
      <c r="F2354" s="270">
        <v>3.35</v>
      </c>
      <c r="G2354" s="270" t="s">
        <v>223</v>
      </c>
    </row>
    <row r="2355" spans="1:7">
      <c r="A2355" s="270" t="s">
        <v>4731</v>
      </c>
      <c r="B2355" s="270" t="s">
        <v>4732</v>
      </c>
      <c r="C2355" s="270">
        <v>2729</v>
      </c>
      <c r="D2355" s="270">
        <v>1031</v>
      </c>
      <c r="E2355" s="270">
        <v>14</v>
      </c>
      <c r="F2355" s="270">
        <v>2.1800000000000002</v>
      </c>
      <c r="G2355" s="270" t="s">
        <v>220</v>
      </c>
    </row>
    <row r="2356" spans="1:7">
      <c r="A2356" s="270" t="s">
        <v>4733</v>
      </c>
      <c r="B2356" s="270" t="s">
        <v>4734</v>
      </c>
      <c r="C2356" s="270">
        <v>2360</v>
      </c>
      <c r="D2356" s="270">
        <v>1008.048</v>
      </c>
      <c r="E2356" s="270">
        <v>13</v>
      </c>
      <c r="F2356" s="270">
        <v>4.6100000000000003</v>
      </c>
      <c r="G2356" s="270" t="s">
        <v>223</v>
      </c>
    </row>
    <row r="2357" spans="1:7">
      <c r="A2357" s="270" t="s">
        <v>4735</v>
      </c>
      <c r="B2357" s="270" t="s">
        <v>4736</v>
      </c>
      <c r="C2357" s="270">
        <v>2445</v>
      </c>
      <c r="D2357" s="270">
        <v>716.17399999999998</v>
      </c>
      <c r="E2357" s="270">
        <v>2</v>
      </c>
      <c r="F2357" s="270">
        <v>1.635</v>
      </c>
      <c r="G2357" s="270" t="s">
        <v>220</v>
      </c>
    </row>
    <row r="2358" spans="1:7">
      <c r="A2358" s="270" t="s">
        <v>4737</v>
      </c>
      <c r="B2358" s="270" t="s">
        <v>4738</v>
      </c>
      <c r="C2358" s="270">
        <v>2142</v>
      </c>
      <c r="D2358" s="270">
        <v>906.18799999999999</v>
      </c>
      <c r="E2358" s="270">
        <v>9</v>
      </c>
      <c r="F2358" s="270">
        <v>0</v>
      </c>
      <c r="G2358" s="270" t="s">
        <v>217</v>
      </c>
    </row>
    <row r="2359" spans="1:7">
      <c r="A2359" s="270" t="s">
        <v>4739</v>
      </c>
      <c r="B2359" s="270" t="s">
        <v>4740</v>
      </c>
      <c r="C2359" s="270">
        <v>2570</v>
      </c>
      <c r="D2359" s="270">
        <v>1090.3879999999999</v>
      </c>
      <c r="E2359" s="270">
        <v>16</v>
      </c>
      <c r="F2359" s="270">
        <v>0</v>
      </c>
      <c r="G2359" s="270" t="s">
        <v>217</v>
      </c>
    </row>
    <row r="2360" spans="1:7">
      <c r="A2360" s="270" t="s">
        <v>4741</v>
      </c>
      <c r="B2360" s="270" t="s">
        <v>4742</v>
      </c>
      <c r="C2360" s="270">
        <v>2333</v>
      </c>
      <c r="D2360" s="270">
        <v>1012.9529411764706</v>
      </c>
      <c r="E2360" s="270">
        <v>13</v>
      </c>
      <c r="F2360" s="270">
        <v>1.52</v>
      </c>
      <c r="G2360" s="270" t="s">
        <v>220</v>
      </c>
    </row>
    <row r="2361" spans="1:7">
      <c r="A2361" s="270" t="s">
        <v>4743</v>
      </c>
      <c r="B2361" s="270" t="s">
        <v>4744</v>
      </c>
      <c r="C2361" s="270">
        <v>2441</v>
      </c>
      <c r="D2361" s="270">
        <v>919</v>
      </c>
      <c r="E2361" s="270">
        <v>9</v>
      </c>
      <c r="F2361" s="270">
        <v>2.6225000000000005</v>
      </c>
      <c r="G2361" s="270" t="s">
        <v>223</v>
      </c>
    </row>
    <row r="2362" spans="1:7">
      <c r="A2362" s="270" t="s">
        <v>4745</v>
      </c>
      <c r="B2362" s="270" t="s">
        <v>4746</v>
      </c>
      <c r="C2362" s="270">
        <v>2850</v>
      </c>
      <c r="D2362" s="270">
        <v>1043.8420000000001</v>
      </c>
      <c r="E2362" s="270">
        <v>14</v>
      </c>
      <c r="F2362" s="270">
        <v>3.1293617021276594</v>
      </c>
      <c r="G2362" s="270" t="s">
        <v>223</v>
      </c>
    </row>
    <row r="2363" spans="1:7">
      <c r="A2363" s="270" t="s">
        <v>4747</v>
      </c>
      <c r="B2363" s="270" t="s">
        <v>4748</v>
      </c>
      <c r="C2363" s="270">
        <v>2401</v>
      </c>
      <c r="D2363" s="270">
        <v>996.16700000000003</v>
      </c>
      <c r="E2363" s="270">
        <v>12</v>
      </c>
      <c r="F2363" s="270">
        <v>5.12</v>
      </c>
      <c r="G2363" s="270" t="s">
        <v>223</v>
      </c>
    </row>
    <row r="2364" spans="1:7">
      <c r="A2364" s="270" t="s">
        <v>4749</v>
      </c>
      <c r="B2364" s="270" t="s">
        <v>4750</v>
      </c>
      <c r="C2364" s="270">
        <v>2832</v>
      </c>
      <c r="D2364" s="270">
        <v>927.02049999999997</v>
      </c>
      <c r="E2364" s="270">
        <v>10</v>
      </c>
      <c r="F2364" s="270">
        <v>10.7</v>
      </c>
      <c r="G2364" s="270" t="s">
        <v>229</v>
      </c>
    </row>
    <row r="2365" spans="1:7">
      <c r="A2365" s="270" t="s">
        <v>4751</v>
      </c>
      <c r="B2365" s="270" t="s">
        <v>4752</v>
      </c>
      <c r="C2365" s="270">
        <v>2871</v>
      </c>
      <c r="D2365" s="270">
        <v>1030.5060714285714</v>
      </c>
      <c r="E2365" s="270">
        <v>14</v>
      </c>
      <c r="F2365" s="270">
        <v>3</v>
      </c>
      <c r="G2365" s="270" t="s">
        <v>223</v>
      </c>
    </row>
    <row r="2366" spans="1:7">
      <c r="A2366" s="270" t="s">
        <v>4753</v>
      </c>
      <c r="B2366" s="270" t="s">
        <v>4754</v>
      </c>
      <c r="C2366" s="270">
        <v>2232</v>
      </c>
      <c r="D2366" s="270">
        <v>1123.124</v>
      </c>
      <c r="E2366" s="270">
        <v>17</v>
      </c>
      <c r="F2366" s="270">
        <v>0</v>
      </c>
      <c r="G2366" s="270" t="s">
        <v>217</v>
      </c>
    </row>
    <row r="2367" spans="1:7">
      <c r="A2367" s="270" t="s">
        <v>4755</v>
      </c>
      <c r="B2367" s="270" t="s">
        <v>4756</v>
      </c>
      <c r="C2367" s="270">
        <v>2108</v>
      </c>
      <c r="D2367" s="270">
        <v>1069</v>
      </c>
      <c r="E2367" s="270">
        <v>15</v>
      </c>
      <c r="F2367" s="270">
        <v>0.32500000000000001</v>
      </c>
      <c r="G2367" s="270" t="s">
        <v>220</v>
      </c>
    </row>
    <row r="2368" spans="1:7">
      <c r="A2368" s="270" t="s">
        <v>4757</v>
      </c>
      <c r="B2368" s="270" t="s">
        <v>4758</v>
      </c>
      <c r="C2368" s="270">
        <v>2460</v>
      </c>
      <c r="D2368" s="270">
        <v>993</v>
      </c>
      <c r="E2368" s="270">
        <v>12</v>
      </c>
      <c r="F2368" s="270">
        <v>2.925238095238095</v>
      </c>
      <c r="G2368" s="270" t="s">
        <v>223</v>
      </c>
    </row>
    <row r="2369" spans="1:7">
      <c r="A2369" s="270" t="s">
        <v>4759</v>
      </c>
      <c r="B2369" s="270" t="s">
        <v>4760</v>
      </c>
      <c r="C2369" s="270">
        <v>2749</v>
      </c>
      <c r="D2369" s="270">
        <v>1015.5459999999999</v>
      </c>
      <c r="E2369" s="270">
        <v>13</v>
      </c>
      <c r="F2369" s="270">
        <v>0.36249999999999999</v>
      </c>
      <c r="G2369" s="270" t="s">
        <v>220</v>
      </c>
    </row>
    <row r="2370" spans="1:7">
      <c r="A2370" s="270" t="s">
        <v>4761</v>
      </c>
      <c r="B2370" s="270" t="s">
        <v>4762</v>
      </c>
      <c r="C2370" s="270">
        <v>2551</v>
      </c>
      <c r="D2370" s="270">
        <v>1006</v>
      </c>
      <c r="E2370" s="270">
        <v>13</v>
      </c>
      <c r="F2370" s="270">
        <v>4.5650000000000004</v>
      </c>
      <c r="G2370" s="270" t="s">
        <v>223</v>
      </c>
    </row>
    <row r="2371" spans="1:7">
      <c r="A2371" s="270" t="s">
        <v>4763</v>
      </c>
      <c r="B2371" s="270" t="s">
        <v>4764</v>
      </c>
      <c r="C2371" s="270">
        <v>2338</v>
      </c>
      <c r="D2371" s="270">
        <v>1064</v>
      </c>
      <c r="E2371" s="270">
        <v>15</v>
      </c>
      <c r="F2371" s="270">
        <v>3.3975</v>
      </c>
      <c r="G2371" s="270" t="s">
        <v>223</v>
      </c>
    </row>
    <row r="2372" spans="1:7">
      <c r="A2372" s="270" t="s">
        <v>4765</v>
      </c>
      <c r="B2372" s="270" t="s">
        <v>4766</v>
      </c>
      <c r="C2372" s="270">
        <v>2471</v>
      </c>
      <c r="D2372" s="270">
        <v>976.63199999999995</v>
      </c>
      <c r="E2372" s="270">
        <v>12</v>
      </c>
      <c r="F2372" s="270">
        <v>1.1560000000000001</v>
      </c>
      <c r="G2372" s="270" t="s">
        <v>220</v>
      </c>
    </row>
    <row r="2373" spans="1:7">
      <c r="A2373" s="270" t="s">
        <v>4767</v>
      </c>
      <c r="B2373" s="270" t="s">
        <v>4768</v>
      </c>
      <c r="C2373" s="270">
        <v>2850</v>
      </c>
      <c r="D2373" s="270">
        <v>934</v>
      </c>
      <c r="E2373" s="270">
        <v>10</v>
      </c>
      <c r="F2373" s="270">
        <v>3.1293617021276594</v>
      </c>
      <c r="G2373" s="270" t="s">
        <v>223</v>
      </c>
    </row>
    <row r="2374" spans="1:7">
      <c r="A2374" s="270" t="s">
        <v>4769</v>
      </c>
      <c r="B2374" s="270" t="s">
        <v>4770</v>
      </c>
      <c r="C2374" s="270">
        <v>2440</v>
      </c>
      <c r="D2374" s="270">
        <v>912.92022448979606</v>
      </c>
      <c r="E2374" s="270">
        <v>9</v>
      </c>
      <c r="F2374" s="270">
        <v>2.2799999999999998</v>
      </c>
      <c r="G2374" s="270" t="s">
        <v>220</v>
      </c>
    </row>
    <row r="2375" spans="1:7">
      <c r="A2375" s="270" t="s">
        <v>4771</v>
      </c>
      <c r="B2375" s="270" t="s">
        <v>4772</v>
      </c>
      <c r="C2375" s="270">
        <v>2365</v>
      </c>
      <c r="D2375" s="270">
        <v>1043.721</v>
      </c>
      <c r="E2375" s="270">
        <v>14</v>
      </c>
      <c r="F2375" s="270">
        <v>4.25</v>
      </c>
      <c r="G2375" s="270" t="s">
        <v>223</v>
      </c>
    </row>
    <row r="2376" spans="1:7">
      <c r="A2376" s="270" t="s">
        <v>4773</v>
      </c>
      <c r="B2376" s="270" t="s">
        <v>4772</v>
      </c>
      <c r="C2376" s="270">
        <v>2730</v>
      </c>
      <c r="D2376" s="270">
        <v>1023.333</v>
      </c>
      <c r="E2376" s="270">
        <v>13</v>
      </c>
      <c r="F2376" s="270">
        <v>4.25</v>
      </c>
      <c r="G2376" s="270" t="s">
        <v>223</v>
      </c>
    </row>
    <row r="2377" spans="1:7">
      <c r="A2377" s="270" t="s">
        <v>4774</v>
      </c>
      <c r="B2377" s="270" t="s">
        <v>4772</v>
      </c>
      <c r="C2377" s="270">
        <v>2850</v>
      </c>
      <c r="D2377" s="270">
        <v>1023.333</v>
      </c>
      <c r="E2377" s="270">
        <v>13</v>
      </c>
      <c r="F2377" s="270">
        <v>4.25</v>
      </c>
      <c r="G2377" s="270" t="s">
        <v>223</v>
      </c>
    </row>
    <row r="2378" spans="1:7">
      <c r="A2378" s="270" t="s">
        <v>4775</v>
      </c>
      <c r="B2378" s="270" t="s">
        <v>4776</v>
      </c>
      <c r="C2378" s="270">
        <v>2540</v>
      </c>
      <c r="D2378" s="270">
        <v>897.14227272727294</v>
      </c>
      <c r="E2378" s="270">
        <v>8</v>
      </c>
      <c r="F2378" s="270">
        <v>1.39</v>
      </c>
      <c r="G2378" s="270" t="s">
        <v>220</v>
      </c>
    </row>
    <row r="2379" spans="1:7">
      <c r="A2379" s="270" t="s">
        <v>4777</v>
      </c>
      <c r="B2379" s="270" t="s">
        <v>4778</v>
      </c>
      <c r="C2379" s="270">
        <v>2474</v>
      </c>
      <c r="D2379" s="270">
        <v>948</v>
      </c>
      <c r="E2379" s="270">
        <v>10</v>
      </c>
      <c r="F2379" s="270">
        <v>1.94</v>
      </c>
      <c r="G2379" s="270" t="s">
        <v>220</v>
      </c>
    </row>
    <row r="2380" spans="1:7">
      <c r="A2380" s="270" t="s">
        <v>4779</v>
      </c>
      <c r="B2380" s="270" t="s">
        <v>4780</v>
      </c>
      <c r="C2380" s="270">
        <v>2251</v>
      </c>
      <c r="D2380" s="270">
        <v>1031.5440000000001</v>
      </c>
      <c r="E2380" s="270">
        <v>14</v>
      </c>
      <c r="F2380" s="270">
        <v>0</v>
      </c>
      <c r="G2380" s="270" t="s">
        <v>217</v>
      </c>
    </row>
    <row r="2381" spans="1:7">
      <c r="A2381" s="270" t="s">
        <v>4781</v>
      </c>
      <c r="B2381" s="270" t="s">
        <v>4780</v>
      </c>
      <c r="C2381" s="270">
        <v>2428</v>
      </c>
      <c r="D2381" s="270">
        <v>996.16200000000003</v>
      </c>
      <c r="E2381" s="270">
        <v>12</v>
      </c>
      <c r="F2381" s="270">
        <v>1.08</v>
      </c>
      <c r="G2381" s="270" t="s">
        <v>220</v>
      </c>
    </row>
    <row r="2382" spans="1:7">
      <c r="A2382" s="270" t="s">
        <v>4782</v>
      </c>
      <c r="B2382" s="270" t="s">
        <v>4783</v>
      </c>
      <c r="C2382" s="270">
        <v>2168</v>
      </c>
      <c r="D2382" s="270">
        <v>931.23099999999999</v>
      </c>
      <c r="E2382" s="270">
        <v>10</v>
      </c>
      <c r="F2382" s="270">
        <v>0</v>
      </c>
      <c r="G2382" s="270" t="s">
        <v>217</v>
      </c>
    </row>
    <row r="2383" spans="1:7">
      <c r="A2383" s="270" t="s">
        <v>4784</v>
      </c>
      <c r="B2383" s="270" t="s">
        <v>4785</v>
      </c>
      <c r="C2383" s="270">
        <v>2109</v>
      </c>
      <c r="D2383" s="270">
        <v>903.76300000000003</v>
      </c>
      <c r="E2383" s="270">
        <v>9</v>
      </c>
      <c r="F2383" s="270">
        <v>0</v>
      </c>
      <c r="G2383" s="270" t="s">
        <v>217</v>
      </c>
    </row>
    <row r="2384" spans="1:7">
      <c r="A2384" s="270" t="s">
        <v>4786</v>
      </c>
      <c r="B2384" s="270" t="s">
        <v>4785</v>
      </c>
      <c r="C2384" s="270">
        <v>2190</v>
      </c>
      <c r="D2384" s="270">
        <v>903.76300000000003</v>
      </c>
      <c r="E2384" s="270">
        <v>9</v>
      </c>
      <c r="F2384" s="270">
        <v>0</v>
      </c>
      <c r="G2384" s="270" t="s">
        <v>217</v>
      </c>
    </row>
    <row r="2385" spans="1:7">
      <c r="A2385" s="270" t="s">
        <v>4787</v>
      </c>
      <c r="B2385" s="270" t="s">
        <v>4788</v>
      </c>
      <c r="C2385" s="270">
        <v>2550</v>
      </c>
      <c r="D2385" s="270">
        <v>1029.385</v>
      </c>
      <c r="E2385" s="270">
        <v>14</v>
      </c>
      <c r="F2385" s="270">
        <v>0.54</v>
      </c>
      <c r="G2385" s="270" t="s">
        <v>220</v>
      </c>
    </row>
    <row r="2386" spans="1:7">
      <c r="A2386" s="270" t="s">
        <v>4789</v>
      </c>
      <c r="B2386" s="270" t="s">
        <v>4788</v>
      </c>
      <c r="C2386" s="270">
        <v>2745</v>
      </c>
      <c r="D2386" s="270">
        <v>1038.326</v>
      </c>
      <c r="E2386" s="270">
        <v>14</v>
      </c>
      <c r="F2386" s="270">
        <v>0.54</v>
      </c>
      <c r="G2386" s="270" t="s">
        <v>220</v>
      </c>
    </row>
    <row r="2387" spans="1:7">
      <c r="A2387" s="270" t="s">
        <v>4790</v>
      </c>
      <c r="B2387" s="270" t="s">
        <v>4791</v>
      </c>
      <c r="C2387" s="270">
        <v>2809</v>
      </c>
      <c r="D2387" s="270">
        <v>948</v>
      </c>
      <c r="E2387" s="270">
        <v>10</v>
      </c>
      <c r="F2387" s="270">
        <v>3.12</v>
      </c>
      <c r="G2387" s="270" t="s">
        <v>223</v>
      </c>
    </row>
    <row r="2388" spans="1:7">
      <c r="A2388" s="270" t="s">
        <v>4792</v>
      </c>
      <c r="B2388" s="270" t="s">
        <v>4793</v>
      </c>
      <c r="C2388" s="270">
        <v>2176</v>
      </c>
      <c r="D2388" s="270">
        <v>916.71299999999997</v>
      </c>
      <c r="E2388" s="270">
        <v>9</v>
      </c>
      <c r="F2388" s="270">
        <v>0</v>
      </c>
      <c r="G2388" s="270" t="s">
        <v>217</v>
      </c>
    </row>
    <row r="2389" spans="1:7">
      <c r="A2389" s="270" t="s">
        <v>4794</v>
      </c>
      <c r="B2389" s="270" t="s">
        <v>4795</v>
      </c>
      <c r="C2389" s="270">
        <v>2250</v>
      </c>
      <c r="D2389" s="270">
        <v>959.09699999999998</v>
      </c>
      <c r="E2389" s="270">
        <v>11</v>
      </c>
      <c r="F2389" s="270">
        <v>1.02</v>
      </c>
      <c r="G2389" s="270" t="s">
        <v>220</v>
      </c>
    </row>
    <row r="2390" spans="1:7">
      <c r="A2390" s="270" t="s">
        <v>4796</v>
      </c>
      <c r="B2390" s="270" t="s">
        <v>4795</v>
      </c>
      <c r="C2390" s="270">
        <v>2775</v>
      </c>
      <c r="D2390" s="270">
        <v>959.09699999999998</v>
      </c>
      <c r="E2390" s="270">
        <v>11</v>
      </c>
      <c r="F2390" s="270">
        <v>1.02</v>
      </c>
      <c r="G2390" s="270" t="s">
        <v>220</v>
      </c>
    </row>
    <row r="2391" spans="1:7">
      <c r="A2391" s="270" t="s">
        <v>4797</v>
      </c>
      <c r="B2391" s="270" t="s">
        <v>4798</v>
      </c>
      <c r="C2391" s="270">
        <v>2440</v>
      </c>
      <c r="D2391" s="270">
        <v>779.08799999999997</v>
      </c>
      <c r="E2391" s="270">
        <v>4</v>
      </c>
      <c r="F2391" s="270">
        <v>3.1791304347826088</v>
      </c>
      <c r="G2391" s="270" t="s">
        <v>223</v>
      </c>
    </row>
    <row r="2392" spans="1:7">
      <c r="A2392" s="270" t="s">
        <v>4799</v>
      </c>
      <c r="B2392" s="270" t="s">
        <v>4800</v>
      </c>
      <c r="C2392" s="270">
        <v>2230</v>
      </c>
      <c r="D2392" s="270">
        <v>985.41399999999999</v>
      </c>
      <c r="E2392" s="270">
        <v>12</v>
      </c>
      <c r="F2392" s="270">
        <v>0.3125</v>
      </c>
      <c r="G2392" s="270" t="s">
        <v>220</v>
      </c>
    </row>
    <row r="2393" spans="1:7">
      <c r="A2393" s="270" t="s">
        <v>4801</v>
      </c>
      <c r="B2393" s="270" t="s">
        <v>4802</v>
      </c>
      <c r="C2393" s="270">
        <v>2330</v>
      </c>
      <c r="D2393" s="270">
        <v>1023.8725151515149</v>
      </c>
      <c r="E2393" s="270">
        <v>13</v>
      </c>
      <c r="F2393" s="270">
        <v>1.54</v>
      </c>
      <c r="G2393" s="270" t="s">
        <v>220</v>
      </c>
    </row>
    <row r="2394" spans="1:7">
      <c r="A2394" s="270" t="s">
        <v>4803</v>
      </c>
      <c r="B2394" s="270" t="s">
        <v>4804</v>
      </c>
      <c r="C2394" s="270">
        <v>2330</v>
      </c>
      <c r="D2394" s="270">
        <v>1003.273</v>
      </c>
      <c r="E2394" s="270">
        <v>13</v>
      </c>
      <c r="F2394" s="270">
        <v>1.9385964912280704</v>
      </c>
      <c r="G2394" s="270" t="s">
        <v>220</v>
      </c>
    </row>
    <row r="2395" spans="1:7">
      <c r="A2395" s="270" t="s">
        <v>4805</v>
      </c>
      <c r="B2395" s="270" t="s">
        <v>4804</v>
      </c>
      <c r="C2395" s="270">
        <v>2631</v>
      </c>
      <c r="D2395" s="270">
        <v>1025</v>
      </c>
      <c r="E2395" s="270">
        <v>13</v>
      </c>
      <c r="F2395" s="270">
        <v>3.3611111111111112</v>
      </c>
      <c r="G2395" s="270" t="s">
        <v>223</v>
      </c>
    </row>
    <row r="2396" spans="1:7">
      <c r="A2396" s="270" t="s">
        <v>4806</v>
      </c>
      <c r="B2396" s="270" t="s">
        <v>4807</v>
      </c>
      <c r="C2396" s="270">
        <v>2620</v>
      </c>
      <c r="D2396" s="270">
        <v>1153.3330000000001</v>
      </c>
      <c r="E2396" s="270">
        <v>18</v>
      </c>
      <c r="F2396" s="270">
        <v>0.48000000000000004</v>
      </c>
      <c r="G2396" s="270" t="s">
        <v>220</v>
      </c>
    </row>
    <row r="2397" spans="1:7">
      <c r="A2397" s="270" t="s">
        <v>4808</v>
      </c>
      <c r="B2397" s="270" t="s">
        <v>4809</v>
      </c>
      <c r="C2397" s="270">
        <v>2583</v>
      </c>
      <c r="D2397" s="270">
        <v>1014.5259444444445</v>
      </c>
      <c r="E2397" s="270">
        <v>13</v>
      </c>
      <c r="F2397" s="270">
        <v>4.8099999999999996</v>
      </c>
      <c r="G2397" s="270" t="s">
        <v>223</v>
      </c>
    </row>
    <row r="2398" spans="1:7">
      <c r="A2398" s="270" t="s">
        <v>4810</v>
      </c>
      <c r="B2398" s="270" t="s">
        <v>4811</v>
      </c>
      <c r="C2398" s="270">
        <v>2471</v>
      </c>
      <c r="D2398" s="270">
        <v>985.5</v>
      </c>
      <c r="E2398" s="270">
        <v>12</v>
      </c>
      <c r="F2398" s="270">
        <v>1.1200000000000001</v>
      </c>
      <c r="G2398" s="270" t="s">
        <v>220</v>
      </c>
    </row>
    <row r="2399" spans="1:7">
      <c r="A2399" s="270" t="s">
        <v>4812</v>
      </c>
      <c r="B2399" s="270" t="s">
        <v>4811</v>
      </c>
      <c r="C2399" s="270">
        <v>2480</v>
      </c>
      <c r="D2399" s="270">
        <v>985.5</v>
      </c>
      <c r="E2399" s="270">
        <v>12</v>
      </c>
      <c r="F2399" s="270">
        <v>1.1200000000000001</v>
      </c>
      <c r="G2399" s="270" t="s">
        <v>220</v>
      </c>
    </row>
    <row r="2400" spans="1:7">
      <c r="A2400" s="270" t="s">
        <v>4813</v>
      </c>
      <c r="B2400" s="270" t="s">
        <v>4814</v>
      </c>
      <c r="C2400" s="270">
        <v>2650</v>
      </c>
      <c r="D2400" s="270">
        <v>1041.5604909090912</v>
      </c>
      <c r="E2400" s="270">
        <v>14</v>
      </c>
      <c r="F2400" s="270">
        <v>2.39</v>
      </c>
      <c r="G2400" s="270" t="s">
        <v>220</v>
      </c>
    </row>
    <row r="2401" spans="1:7">
      <c r="A2401" s="270" t="s">
        <v>4815</v>
      </c>
      <c r="B2401" s="270" t="s">
        <v>4816</v>
      </c>
      <c r="C2401" s="270">
        <v>2652</v>
      </c>
      <c r="D2401" s="270">
        <v>1033.4323333333332</v>
      </c>
      <c r="E2401" s="270">
        <v>14</v>
      </c>
      <c r="F2401" s="270">
        <v>3.47</v>
      </c>
      <c r="G2401" s="270" t="s">
        <v>223</v>
      </c>
    </row>
    <row r="2402" spans="1:7">
      <c r="A2402" s="270" t="s">
        <v>4817</v>
      </c>
      <c r="B2402" s="270" t="s">
        <v>4818</v>
      </c>
      <c r="C2402" s="270">
        <v>2900</v>
      </c>
      <c r="D2402" s="270">
        <v>1108.5239999999999</v>
      </c>
      <c r="E2402" s="270">
        <v>17</v>
      </c>
      <c r="F2402" s="270">
        <v>0.30666666666666664</v>
      </c>
      <c r="G2402" s="270" t="s">
        <v>220</v>
      </c>
    </row>
    <row r="2403" spans="1:7">
      <c r="A2403" s="270" t="s">
        <v>4819</v>
      </c>
      <c r="B2403" s="270" t="s">
        <v>4820</v>
      </c>
      <c r="C2403" s="270">
        <v>2540</v>
      </c>
      <c r="D2403" s="270">
        <v>976.60299999999995</v>
      </c>
      <c r="E2403" s="270">
        <v>12</v>
      </c>
      <c r="F2403" s="270">
        <v>0.79</v>
      </c>
      <c r="G2403" s="270" t="s">
        <v>220</v>
      </c>
    </row>
    <row r="2404" spans="1:7">
      <c r="A2404" s="270" t="s">
        <v>4821</v>
      </c>
      <c r="B2404" s="270" t="s">
        <v>4822</v>
      </c>
      <c r="C2404" s="270">
        <v>2580</v>
      </c>
      <c r="D2404" s="270">
        <v>1025.213</v>
      </c>
      <c r="E2404" s="270">
        <v>13</v>
      </c>
      <c r="F2404" s="270">
        <v>1.84</v>
      </c>
      <c r="G2404" s="270" t="s">
        <v>220</v>
      </c>
    </row>
    <row r="2405" spans="1:7">
      <c r="A2405" s="270" t="s">
        <v>4823</v>
      </c>
      <c r="B2405" s="270" t="s">
        <v>4824</v>
      </c>
      <c r="C2405" s="270">
        <v>2065</v>
      </c>
      <c r="D2405" s="270">
        <v>1122.124</v>
      </c>
      <c r="E2405" s="270">
        <v>17</v>
      </c>
      <c r="F2405" s="270">
        <v>0</v>
      </c>
      <c r="G2405" s="270" t="s">
        <v>217</v>
      </c>
    </row>
    <row r="2406" spans="1:7">
      <c r="A2406" s="270" t="s">
        <v>4825</v>
      </c>
      <c r="B2406" s="270" t="s">
        <v>4826</v>
      </c>
      <c r="C2406" s="270">
        <v>2642</v>
      </c>
      <c r="D2406" s="270">
        <v>1061</v>
      </c>
      <c r="E2406" s="270">
        <v>15</v>
      </c>
      <c r="F2406" s="270">
        <v>3.78</v>
      </c>
      <c r="G2406" s="270" t="s">
        <v>223</v>
      </c>
    </row>
    <row r="2407" spans="1:7">
      <c r="A2407" s="270" t="s">
        <v>4827</v>
      </c>
      <c r="B2407" s="270" t="s">
        <v>4828</v>
      </c>
      <c r="C2407" s="270">
        <v>2650</v>
      </c>
      <c r="D2407" s="270">
        <v>1059.68</v>
      </c>
      <c r="E2407" s="270">
        <v>15</v>
      </c>
      <c r="F2407" s="270">
        <v>1.7827419354838718</v>
      </c>
      <c r="G2407" s="270" t="s">
        <v>220</v>
      </c>
    </row>
    <row r="2408" spans="1:7">
      <c r="A2408" s="270" t="s">
        <v>4829</v>
      </c>
      <c r="B2408" s="270" t="s">
        <v>4830</v>
      </c>
      <c r="C2408" s="270">
        <v>2798</v>
      </c>
      <c r="D2408" s="270">
        <v>1057.2271666666666</v>
      </c>
      <c r="E2408" s="270">
        <v>15</v>
      </c>
      <c r="F2408" s="270">
        <v>1.75</v>
      </c>
      <c r="G2408" s="270" t="s">
        <v>220</v>
      </c>
    </row>
    <row r="2409" spans="1:7">
      <c r="A2409" s="270" t="s">
        <v>4831</v>
      </c>
      <c r="B2409" s="270" t="s">
        <v>4832</v>
      </c>
      <c r="C2409" s="270">
        <v>2557</v>
      </c>
      <c r="D2409" s="270">
        <v>1071.4290000000001</v>
      </c>
      <c r="E2409" s="270">
        <v>15</v>
      </c>
      <c r="F2409" s="270">
        <v>4.4999999999999998E-2</v>
      </c>
      <c r="G2409" s="270" t="s">
        <v>217</v>
      </c>
    </row>
    <row r="2410" spans="1:7">
      <c r="A2410" s="270" t="s">
        <v>4833</v>
      </c>
      <c r="B2410" s="270" t="s">
        <v>4834</v>
      </c>
      <c r="C2410" s="270">
        <v>2865</v>
      </c>
      <c r="D2410" s="270">
        <v>1007.1306666666666</v>
      </c>
      <c r="E2410" s="270">
        <v>13</v>
      </c>
      <c r="F2410" s="270">
        <v>2.5499999999999998</v>
      </c>
      <c r="G2410" s="270" t="s">
        <v>223</v>
      </c>
    </row>
    <row r="2411" spans="1:7">
      <c r="A2411" s="270" t="s">
        <v>4835</v>
      </c>
      <c r="B2411" s="270" t="s">
        <v>4836</v>
      </c>
      <c r="C2411" s="270">
        <v>2549</v>
      </c>
      <c r="D2411" s="270">
        <v>1008.583</v>
      </c>
      <c r="E2411" s="270">
        <v>13</v>
      </c>
      <c r="F2411" s="270">
        <v>3.6</v>
      </c>
      <c r="G2411" s="270" t="s">
        <v>223</v>
      </c>
    </row>
    <row r="2412" spans="1:7">
      <c r="A2412" s="270" t="s">
        <v>4837</v>
      </c>
      <c r="B2412" s="270" t="s">
        <v>4838</v>
      </c>
      <c r="C2412" s="270">
        <v>2810</v>
      </c>
      <c r="D2412" s="270">
        <v>928.952</v>
      </c>
      <c r="E2412" s="270">
        <v>10</v>
      </c>
      <c r="F2412" s="270">
        <v>2.94</v>
      </c>
      <c r="G2412" s="270" t="s">
        <v>223</v>
      </c>
    </row>
    <row r="2413" spans="1:7">
      <c r="A2413" s="270" t="s">
        <v>4839</v>
      </c>
      <c r="B2413" s="270" t="s">
        <v>4840</v>
      </c>
      <c r="C2413" s="270">
        <v>2311</v>
      </c>
      <c r="D2413" s="270">
        <v>1001.73</v>
      </c>
      <c r="E2413" s="270">
        <v>13</v>
      </c>
      <c r="F2413" s="270">
        <v>1.53</v>
      </c>
      <c r="G2413" s="270" t="s">
        <v>220</v>
      </c>
    </row>
    <row r="2414" spans="1:7">
      <c r="A2414" s="270" t="s">
        <v>4841</v>
      </c>
      <c r="B2414" s="270" t="s">
        <v>4842</v>
      </c>
      <c r="C2414" s="270">
        <v>2324</v>
      </c>
      <c r="D2414" s="270">
        <v>981.21281818181785</v>
      </c>
      <c r="E2414" s="270">
        <v>12</v>
      </c>
      <c r="F2414" s="270">
        <v>0.75</v>
      </c>
      <c r="G2414" s="270" t="s">
        <v>220</v>
      </c>
    </row>
    <row r="2415" spans="1:7">
      <c r="A2415" s="270" t="s">
        <v>4843</v>
      </c>
      <c r="B2415" s="270" t="s">
        <v>4844</v>
      </c>
      <c r="C2415" s="270">
        <v>2321</v>
      </c>
      <c r="D2415" s="270">
        <v>1037.8408999999999</v>
      </c>
      <c r="E2415" s="270">
        <v>14</v>
      </c>
      <c r="F2415" s="270">
        <v>0.14000000000000001</v>
      </c>
      <c r="G2415" s="270" t="s">
        <v>217</v>
      </c>
    </row>
    <row r="2416" spans="1:7">
      <c r="A2416" s="270" t="s">
        <v>4845</v>
      </c>
      <c r="B2416" s="270" t="s">
        <v>4846</v>
      </c>
      <c r="C2416" s="270">
        <v>2325</v>
      </c>
      <c r="D2416" s="270">
        <v>973</v>
      </c>
      <c r="E2416" s="270">
        <v>11</v>
      </c>
      <c r="F2416" s="270">
        <v>1.2191304347826086</v>
      </c>
      <c r="G2416" s="270" t="s">
        <v>220</v>
      </c>
    </row>
    <row r="2417" spans="1:7">
      <c r="A2417" s="270" t="s">
        <v>4847</v>
      </c>
      <c r="B2417" s="270" t="s">
        <v>4848</v>
      </c>
      <c r="C2417" s="270">
        <v>2334</v>
      </c>
      <c r="D2417" s="270">
        <v>964.69</v>
      </c>
      <c r="E2417" s="270">
        <v>11</v>
      </c>
      <c r="F2417" s="270">
        <v>0.34</v>
      </c>
      <c r="G2417" s="270" t="s">
        <v>220</v>
      </c>
    </row>
    <row r="2418" spans="1:7">
      <c r="A2418" s="270" t="s">
        <v>4849</v>
      </c>
      <c r="B2418" s="270" t="s">
        <v>4850</v>
      </c>
      <c r="C2418" s="270">
        <v>2474</v>
      </c>
      <c r="D2418" s="270">
        <v>883</v>
      </c>
      <c r="E2418" s="270">
        <v>8</v>
      </c>
      <c r="F2418" s="270">
        <v>2.68</v>
      </c>
      <c r="G2418" s="270" t="s">
        <v>223</v>
      </c>
    </row>
    <row r="2419" spans="1:7">
      <c r="A2419" s="270" t="s">
        <v>4851</v>
      </c>
      <c r="B2419" s="270" t="s">
        <v>4852</v>
      </c>
      <c r="C2419" s="270">
        <v>2145</v>
      </c>
      <c r="D2419" s="270">
        <v>1029.8630000000001</v>
      </c>
      <c r="E2419" s="270">
        <v>14</v>
      </c>
      <c r="F2419" s="270">
        <v>0</v>
      </c>
      <c r="G2419" s="270" t="s">
        <v>217</v>
      </c>
    </row>
    <row r="2420" spans="1:7">
      <c r="A2420" s="270" t="s">
        <v>4853</v>
      </c>
      <c r="B2420" s="270" t="s">
        <v>4852</v>
      </c>
      <c r="C2420" s="270">
        <v>2160</v>
      </c>
      <c r="D2420" s="270">
        <v>1029.8630000000001</v>
      </c>
      <c r="E2420" s="270">
        <v>14</v>
      </c>
      <c r="F2420" s="270">
        <v>0</v>
      </c>
      <c r="G2420" s="270" t="s">
        <v>217</v>
      </c>
    </row>
    <row r="2421" spans="1:7">
      <c r="A2421" s="270" t="s">
        <v>4854</v>
      </c>
      <c r="B2421" s="270" t="s">
        <v>4855</v>
      </c>
      <c r="C2421" s="270">
        <v>2850</v>
      </c>
      <c r="D2421" s="270">
        <v>1008.1291973684209</v>
      </c>
      <c r="E2421" s="270">
        <v>13</v>
      </c>
      <c r="F2421" s="270">
        <v>2.85</v>
      </c>
      <c r="G2421" s="270" t="s">
        <v>223</v>
      </c>
    </row>
    <row r="2422" spans="1:7">
      <c r="A2422" s="270" t="s">
        <v>4856</v>
      </c>
      <c r="B2422" s="270" t="s">
        <v>4857</v>
      </c>
      <c r="C2422" s="270">
        <v>2680</v>
      </c>
      <c r="D2422" s="270">
        <v>1005.0464285714285</v>
      </c>
      <c r="E2422" s="270">
        <v>13</v>
      </c>
      <c r="F2422" s="270">
        <v>3.38</v>
      </c>
      <c r="G2422" s="270" t="s">
        <v>223</v>
      </c>
    </row>
    <row r="2423" spans="1:7">
      <c r="A2423" s="270" t="s">
        <v>4858</v>
      </c>
      <c r="B2423" s="270" t="s">
        <v>4859</v>
      </c>
      <c r="C2423" s="270">
        <v>2680</v>
      </c>
      <c r="D2423" s="270">
        <v>934.43399999999997</v>
      </c>
      <c r="E2423" s="270">
        <v>10</v>
      </c>
      <c r="F2423" s="270">
        <v>3.38</v>
      </c>
      <c r="G2423" s="270" t="s">
        <v>223</v>
      </c>
    </row>
    <row r="2424" spans="1:7">
      <c r="A2424" s="270" t="s">
        <v>4860</v>
      </c>
      <c r="B2424" s="270" t="s">
        <v>4861</v>
      </c>
      <c r="C2424" s="270">
        <v>2666</v>
      </c>
      <c r="D2424" s="270">
        <v>1048.1210000000001</v>
      </c>
      <c r="E2424" s="270">
        <v>14</v>
      </c>
      <c r="F2424" s="270">
        <v>3.29</v>
      </c>
      <c r="G2424" s="270" t="s">
        <v>223</v>
      </c>
    </row>
    <row r="2425" spans="1:7">
      <c r="A2425" s="270" t="s">
        <v>4862</v>
      </c>
      <c r="B2425" s="270" t="s">
        <v>4863</v>
      </c>
      <c r="C2425" s="270">
        <v>2652</v>
      </c>
      <c r="D2425" s="270">
        <v>998.255</v>
      </c>
      <c r="E2425" s="270">
        <v>12</v>
      </c>
      <c r="F2425" s="270">
        <v>3.04</v>
      </c>
      <c r="G2425" s="270" t="s">
        <v>223</v>
      </c>
    </row>
    <row r="2426" spans="1:7">
      <c r="A2426" s="270" t="s">
        <v>4864</v>
      </c>
      <c r="B2426" s="270" t="s">
        <v>4865</v>
      </c>
      <c r="C2426" s="270">
        <v>2756</v>
      </c>
      <c r="D2426" s="270">
        <v>1019.2425333333335</v>
      </c>
      <c r="E2426" s="270">
        <v>13</v>
      </c>
      <c r="F2426" s="270">
        <v>0.42</v>
      </c>
      <c r="G2426" s="270" t="s">
        <v>220</v>
      </c>
    </row>
    <row r="2427" spans="1:7">
      <c r="A2427" s="270" t="s">
        <v>4866</v>
      </c>
      <c r="B2427" s="270" t="s">
        <v>4867</v>
      </c>
      <c r="C2427" s="270">
        <v>2711</v>
      </c>
      <c r="D2427" s="270">
        <v>1017.3046666666665</v>
      </c>
      <c r="E2427" s="270">
        <v>13</v>
      </c>
      <c r="F2427" s="270">
        <v>5.62</v>
      </c>
      <c r="G2427" s="270" t="s">
        <v>223</v>
      </c>
    </row>
    <row r="2428" spans="1:7">
      <c r="A2428" s="270" t="s">
        <v>4868</v>
      </c>
      <c r="B2428" s="270" t="s">
        <v>4869</v>
      </c>
      <c r="C2428" s="270">
        <v>2753</v>
      </c>
      <c r="D2428" s="270">
        <v>1085.925</v>
      </c>
      <c r="E2428" s="270">
        <v>16</v>
      </c>
      <c r="F2428" s="270">
        <v>0.34</v>
      </c>
      <c r="G2428" s="270" t="s">
        <v>220</v>
      </c>
    </row>
    <row r="2429" spans="1:7">
      <c r="A2429" s="270" t="s">
        <v>4870</v>
      </c>
      <c r="B2429" s="270" t="s">
        <v>4871</v>
      </c>
      <c r="C2429" s="270">
        <v>2753</v>
      </c>
      <c r="D2429" s="270">
        <v>1092.308</v>
      </c>
      <c r="E2429" s="270">
        <v>16</v>
      </c>
      <c r="F2429" s="270">
        <v>0.24</v>
      </c>
      <c r="G2429" s="270" t="s">
        <v>220</v>
      </c>
    </row>
    <row r="2430" spans="1:7">
      <c r="A2430" s="270" t="s">
        <v>4872</v>
      </c>
      <c r="B2430" s="270" t="s">
        <v>4873</v>
      </c>
      <c r="C2430" s="270">
        <v>2627</v>
      </c>
      <c r="D2430" s="270">
        <v>1060</v>
      </c>
      <c r="E2430" s="270">
        <v>15</v>
      </c>
      <c r="F2430" s="270">
        <v>3.7250000000000005</v>
      </c>
      <c r="G2430" s="270" t="s">
        <v>223</v>
      </c>
    </row>
    <row r="2431" spans="1:7">
      <c r="A2431" s="270" t="s">
        <v>4874</v>
      </c>
      <c r="B2431" s="270" t="s">
        <v>4875</v>
      </c>
      <c r="C2431" s="270">
        <v>2849</v>
      </c>
      <c r="D2431" s="270">
        <v>996</v>
      </c>
      <c r="E2431" s="270">
        <v>12</v>
      </c>
      <c r="F2431" s="270">
        <v>3.58</v>
      </c>
      <c r="G2431" s="270" t="s">
        <v>223</v>
      </c>
    </row>
    <row r="2432" spans="1:7">
      <c r="A2432" s="270" t="s">
        <v>4876</v>
      </c>
      <c r="B2432" s="270" t="s">
        <v>4877</v>
      </c>
      <c r="C2432" s="270">
        <v>2658</v>
      </c>
      <c r="D2432" s="270">
        <v>1032.8918333333334</v>
      </c>
      <c r="E2432" s="270">
        <v>14</v>
      </c>
      <c r="F2432" s="270">
        <v>2.58</v>
      </c>
      <c r="G2432" s="270" t="s">
        <v>223</v>
      </c>
    </row>
    <row r="2433" spans="1:7">
      <c r="A2433" s="270" t="s">
        <v>4878</v>
      </c>
      <c r="B2433" s="270" t="s">
        <v>4879</v>
      </c>
      <c r="C2433" s="270">
        <v>2669</v>
      </c>
      <c r="D2433" s="270">
        <v>1026.8134000000002</v>
      </c>
      <c r="E2433" s="270">
        <v>14</v>
      </c>
      <c r="F2433" s="270">
        <v>6.14</v>
      </c>
      <c r="G2433" s="270" t="s">
        <v>226</v>
      </c>
    </row>
    <row r="2434" spans="1:7">
      <c r="A2434" s="270" t="s">
        <v>4880</v>
      </c>
      <c r="B2434" s="270" t="s">
        <v>4881</v>
      </c>
      <c r="C2434" s="270">
        <v>2536</v>
      </c>
      <c r="D2434" s="270">
        <v>915</v>
      </c>
      <c r="E2434" s="270">
        <v>9</v>
      </c>
      <c r="F2434" s="270">
        <v>1.9704347826086959</v>
      </c>
      <c r="G2434" s="270" t="s">
        <v>220</v>
      </c>
    </row>
    <row r="2435" spans="1:7">
      <c r="A2435" s="270" t="s">
        <v>4882</v>
      </c>
      <c r="B2435" s="270" t="s">
        <v>4883</v>
      </c>
      <c r="C2435" s="270">
        <v>2161</v>
      </c>
      <c r="D2435" s="270">
        <v>927.79399999999998</v>
      </c>
      <c r="E2435" s="270">
        <v>10</v>
      </c>
      <c r="F2435" s="270">
        <v>0</v>
      </c>
      <c r="G2435" s="270" t="s">
        <v>217</v>
      </c>
    </row>
    <row r="2436" spans="1:7">
      <c r="A2436" s="270" t="s">
        <v>4884</v>
      </c>
      <c r="B2436" s="270" t="s">
        <v>4885</v>
      </c>
      <c r="C2436" s="270">
        <v>2161</v>
      </c>
      <c r="D2436" s="270">
        <v>864.20600000000002</v>
      </c>
      <c r="E2436" s="270">
        <v>7</v>
      </c>
      <c r="F2436" s="270">
        <v>0</v>
      </c>
      <c r="G2436" s="270" t="s">
        <v>217</v>
      </c>
    </row>
    <row r="2437" spans="1:7">
      <c r="A2437" s="270" t="s">
        <v>4886</v>
      </c>
      <c r="B2437" s="270" t="s">
        <v>4885</v>
      </c>
      <c r="C2437" s="270">
        <v>2165</v>
      </c>
      <c r="D2437" s="270">
        <v>864.20600000000002</v>
      </c>
      <c r="E2437" s="270">
        <v>7</v>
      </c>
      <c r="F2437" s="270">
        <v>0</v>
      </c>
      <c r="G2437" s="270" t="s">
        <v>217</v>
      </c>
    </row>
    <row r="2438" spans="1:7">
      <c r="A2438" s="270" t="s">
        <v>4887</v>
      </c>
      <c r="B2438" s="270" t="s">
        <v>4888</v>
      </c>
      <c r="C2438" s="270">
        <v>2828</v>
      </c>
      <c r="D2438" s="270">
        <v>930.12199999999996</v>
      </c>
      <c r="E2438" s="270">
        <v>10</v>
      </c>
      <c r="F2438" s="270">
        <v>5.91</v>
      </c>
      <c r="G2438" s="270" t="s">
        <v>223</v>
      </c>
    </row>
    <row r="2439" spans="1:7">
      <c r="A2439" s="270" t="s">
        <v>4889</v>
      </c>
      <c r="B2439" s="270" t="s">
        <v>4890</v>
      </c>
      <c r="C2439" s="270">
        <v>2328</v>
      </c>
      <c r="D2439" s="270">
        <v>1013.0229090909091</v>
      </c>
      <c r="E2439" s="270">
        <v>13</v>
      </c>
      <c r="F2439" s="270">
        <v>3.79</v>
      </c>
      <c r="G2439" s="270" t="s">
        <v>223</v>
      </c>
    </row>
    <row r="2440" spans="1:7">
      <c r="A2440" s="270" t="s">
        <v>4891</v>
      </c>
      <c r="B2440" s="270" t="s">
        <v>4892</v>
      </c>
      <c r="C2440" s="270">
        <v>2347</v>
      </c>
      <c r="D2440" s="270">
        <v>1002.311</v>
      </c>
      <c r="E2440" s="270">
        <v>13</v>
      </c>
      <c r="F2440" s="270">
        <v>5.09</v>
      </c>
      <c r="G2440" s="270" t="s">
        <v>223</v>
      </c>
    </row>
    <row r="2441" spans="1:7">
      <c r="A2441" s="270" t="s">
        <v>4893</v>
      </c>
      <c r="B2441" s="270" t="s">
        <v>4892</v>
      </c>
      <c r="C2441" s="270">
        <v>2360</v>
      </c>
      <c r="D2441" s="270">
        <v>1002.311</v>
      </c>
      <c r="E2441" s="270">
        <v>13</v>
      </c>
      <c r="F2441" s="270">
        <v>5.09</v>
      </c>
      <c r="G2441" s="270" t="s">
        <v>223</v>
      </c>
    </row>
    <row r="2442" spans="1:7">
      <c r="A2442" s="270" t="s">
        <v>4894</v>
      </c>
      <c r="B2442" s="270" t="s">
        <v>4895</v>
      </c>
      <c r="C2442" s="270">
        <v>2852</v>
      </c>
      <c r="D2442" s="270">
        <v>944.07100000000003</v>
      </c>
      <c r="E2442" s="270">
        <v>10</v>
      </c>
      <c r="F2442" s="270">
        <v>2.63</v>
      </c>
      <c r="G2442" s="270" t="s">
        <v>223</v>
      </c>
    </row>
    <row r="2443" spans="1:7">
      <c r="A2443" s="270" t="s">
        <v>4896</v>
      </c>
      <c r="B2443" s="270" t="s">
        <v>4897</v>
      </c>
      <c r="C2443" s="270">
        <v>2463</v>
      </c>
      <c r="D2443" s="270">
        <v>1006.95</v>
      </c>
      <c r="E2443" s="270">
        <v>13</v>
      </c>
      <c r="F2443" s="270">
        <v>1.98</v>
      </c>
      <c r="G2443" s="270" t="s">
        <v>220</v>
      </c>
    </row>
    <row r="2444" spans="1:7">
      <c r="A2444" s="270" t="s">
        <v>4898</v>
      </c>
      <c r="B2444" s="270" t="s">
        <v>4899</v>
      </c>
      <c r="C2444" s="270">
        <v>2707</v>
      </c>
      <c r="D2444" s="270">
        <v>1038.8935000000001</v>
      </c>
      <c r="E2444" s="270">
        <v>14</v>
      </c>
      <c r="F2444" s="270">
        <v>6.1</v>
      </c>
      <c r="G2444" s="270" t="s">
        <v>226</v>
      </c>
    </row>
    <row r="2445" spans="1:7">
      <c r="A2445" s="270" t="s">
        <v>4900</v>
      </c>
      <c r="B2445" s="270" t="s">
        <v>4901</v>
      </c>
      <c r="C2445" s="270">
        <v>2360</v>
      </c>
      <c r="D2445" s="270">
        <v>1018.886</v>
      </c>
      <c r="E2445" s="270">
        <v>13</v>
      </c>
      <c r="F2445" s="270">
        <v>3.67</v>
      </c>
      <c r="G2445" s="270" t="s">
        <v>223</v>
      </c>
    </row>
    <row r="2446" spans="1:7">
      <c r="A2446" s="270" t="s">
        <v>4902</v>
      </c>
      <c r="B2446" s="270" t="s">
        <v>4903</v>
      </c>
      <c r="C2446" s="270">
        <v>2441</v>
      </c>
      <c r="D2446" s="270">
        <v>1021</v>
      </c>
      <c r="E2446" s="270">
        <v>13</v>
      </c>
      <c r="F2446" s="270">
        <v>2.6225000000000005</v>
      </c>
      <c r="G2446" s="270" t="s">
        <v>223</v>
      </c>
    </row>
    <row r="2447" spans="1:7">
      <c r="A2447" s="270" t="s">
        <v>4904</v>
      </c>
      <c r="B2447" s="270" t="s">
        <v>4905</v>
      </c>
      <c r="C2447" s="270">
        <v>2330</v>
      </c>
      <c r="D2447" s="270">
        <v>1023.8725151515149</v>
      </c>
      <c r="E2447" s="270">
        <v>13</v>
      </c>
      <c r="F2447" s="270">
        <v>4.08</v>
      </c>
      <c r="G2447" s="270" t="s">
        <v>223</v>
      </c>
    </row>
    <row r="2448" spans="1:7">
      <c r="A2448" s="270" t="s">
        <v>4906</v>
      </c>
      <c r="B2448" s="270" t="s">
        <v>4907</v>
      </c>
      <c r="C2448" s="270">
        <v>2840</v>
      </c>
      <c r="D2448" s="270">
        <v>990.976</v>
      </c>
      <c r="E2448" s="270">
        <v>12</v>
      </c>
      <c r="F2448" s="270">
        <v>12.942999999999998</v>
      </c>
      <c r="G2448" s="270" t="s">
        <v>229</v>
      </c>
    </row>
    <row r="2449" spans="1:7">
      <c r="A2449" s="270" t="s">
        <v>4908</v>
      </c>
      <c r="B2449" s="270" t="s">
        <v>4909</v>
      </c>
      <c r="C2449" s="270">
        <v>2865</v>
      </c>
      <c r="D2449" s="270">
        <v>1015.2859999999999</v>
      </c>
      <c r="E2449" s="270">
        <v>13</v>
      </c>
      <c r="F2449" s="270">
        <v>3.21</v>
      </c>
      <c r="G2449" s="270" t="s">
        <v>223</v>
      </c>
    </row>
    <row r="2450" spans="1:7">
      <c r="A2450" s="270" t="s">
        <v>4910</v>
      </c>
      <c r="B2450" s="270" t="s">
        <v>4909</v>
      </c>
      <c r="C2450" s="270">
        <v>2866</v>
      </c>
      <c r="D2450" s="270">
        <v>1015.2859999999999</v>
      </c>
      <c r="E2450" s="270">
        <v>13</v>
      </c>
      <c r="F2450" s="270">
        <v>3.21</v>
      </c>
      <c r="G2450" s="270" t="s">
        <v>223</v>
      </c>
    </row>
    <row r="2451" spans="1:7">
      <c r="A2451" s="270" t="s">
        <v>4911</v>
      </c>
      <c r="B2451" s="270" t="s">
        <v>4912</v>
      </c>
      <c r="C2451" s="270">
        <v>2650</v>
      </c>
      <c r="D2451" s="270">
        <v>1034.038</v>
      </c>
      <c r="E2451" s="270">
        <v>14</v>
      </c>
      <c r="F2451" s="270">
        <v>1.04</v>
      </c>
      <c r="G2451" s="270" t="s">
        <v>220</v>
      </c>
    </row>
    <row r="2452" spans="1:7">
      <c r="A2452" s="270" t="s">
        <v>4913</v>
      </c>
      <c r="B2452" s="270" t="s">
        <v>4912</v>
      </c>
      <c r="C2452" s="270">
        <v>2652</v>
      </c>
      <c r="D2452" s="270">
        <v>1034.038</v>
      </c>
      <c r="E2452" s="270">
        <v>14</v>
      </c>
      <c r="F2452" s="270">
        <v>1.1299999999999999</v>
      </c>
      <c r="G2452" s="270" t="s">
        <v>220</v>
      </c>
    </row>
    <row r="2453" spans="1:7">
      <c r="A2453" s="270" t="s">
        <v>4914</v>
      </c>
      <c r="B2453" s="270" t="s">
        <v>4915</v>
      </c>
      <c r="C2453" s="270">
        <v>2447</v>
      </c>
      <c r="D2453" s="270">
        <v>943.92600000000004</v>
      </c>
      <c r="E2453" s="270">
        <v>10</v>
      </c>
      <c r="F2453" s="270">
        <v>3.6222222222222222</v>
      </c>
      <c r="G2453" s="270" t="s">
        <v>223</v>
      </c>
    </row>
    <row r="2454" spans="1:7">
      <c r="A2454" s="270" t="s">
        <v>4916</v>
      </c>
      <c r="B2454" s="270" t="s">
        <v>4917</v>
      </c>
      <c r="C2454" s="270">
        <v>2652</v>
      </c>
      <c r="D2454" s="270">
        <v>1001</v>
      </c>
      <c r="E2454" s="270">
        <v>13</v>
      </c>
      <c r="F2454" s="270">
        <v>6.87</v>
      </c>
      <c r="G2454" s="270" t="s">
        <v>226</v>
      </c>
    </row>
    <row r="2455" spans="1:7">
      <c r="A2455" s="270" t="s">
        <v>4918</v>
      </c>
      <c r="B2455" s="270" t="s">
        <v>4917</v>
      </c>
      <c r="C2455" s="270">
        <v>2711</v>
      </c>
      <c r="D2455" s="270">
        <v>1001</v>
      </c>
      <c r="E2455" s="270">
        <v>13</v>
      </c>
      <c r="F2455" s="270">
        <v>6.87</v>
      </c>
      <c r="G2455" s="270" t="s">
        <v>226</v>
      </c>
    </row>
    <row r="2456" spans="1:7">
      <c r="A2456" s="270" t="s">
        <v>4919</v>
      </c>
      <c r="B2456" s="270" t="s">
        <v>4920</v>
      </c>
      <c r="C2456" s="270">
        <v>2833</v>
      </c>
      <c r="D2456" s="270">
        <v>983.673</v>
      </c>
      <c r="E2456" s="270">
        <v>12</v>
      </c>
      <c r="F2456" s="270">
        <v>10.07</v>
      </c>
      <c r="G2456" s="270" t="s">
        <v>226</v>
      </c>
    </row>
    <row r="2457" spans="1:7">
      <c r="A2457" s="270" t="s">
        <v>4921</v>
      </c>
      <c r="B2457" s="270" t="s">
        <v>4922</v>
      </c>
      <c r="C2457" s="270">
        <v>2722</v>
      </c>
      <c r="D2457" s="270">
        <v>959.83</v>
      </c>
      <c r="E2457" s="270">
        <v>11</v>
      </c>
      <c r="F2457" s="270">
        <v>1.85</v>
      </c>
      <c r="G2457" s="270" t="s">
        <v>220</v>
      </c>
    </row>
    <row r="2458" spans="1:7">
      <c r="A2458" s="270" t="s">
        <v>4923</v>
      </c>
      <c r="B2458" s="270" t="s">
        <v>4924</v>
      </c>
      <c r="C2458" s="270">
        <v>2347</v>
      </c>
      <c r="D2458" s="270">
        <v>938</v>
      </c>
      <c r="E2458" s="270">
        <v>10</v>
      </c>
      <c r="F2458" s="270">
        <v>5.0414285714285709</v>
      </c>
      <c r="G2458" s="270" t="s">
        <v>223</v>
      </c>
    </row>
    <row r="2459" spans="1:7">
      <c r="A2459" s="270" t="s">
        <v>4925</v>
      </c>
      <c r="B2459" s="270" t="s">
        <v>4926</v>
      </c>
      <c r="C2459" s="270">
        <v>2620</v>
      </c>
      <c r="D2459" s="270">
        <v>1106.1949999999999</v>
      </c>
      <c r="E2459" s="270">
        <v>17</v>
      </c>
      <c r="F2459" s="270">
        <v>1</v>
      </c>
      <c r="G2459" s="270" t="s">
        <v>220</v>
      </c>
    </row>
    <row r="2460" spans="1:7">
      <c r="A2460" s="270" t="s">
        <v>4927</v>
      </c>
      <c r="B2460" s="270" t="s">
        <v>4928</v>
      </c>
      <c r="C2460" s="270">
        <v>2580</v>
      </c>
      <c r="D2460" s="270">
        <v>1013</v>
      </c>
      <c r="E2460" s="270">
        <v>13</v>
      </c>
      <c r="F2460" s="270">
        <v>0.88</v>
      </c>
      <c r="G2460" s="270" t="s">
        <v>220</v>
      </c>
    </row>
    <row r="2461" spans="1:7">
      <c r="A2461" s="270" t="s">
        <v>4929</v>
      </c>
      <c r="B2461" s="270" t="s">
        <v>4930</v>
      </c>
      <c r="C2461" s="270">
        <v>2840</v>
      </c>
      <c r="D2461" s="270">
        <v>1054.0740000000001</v>
      </c>
      <c r="E2461" s="270">
        <v>15</v>
      </c>
      <c r="F2461" s="270">
        <v>12.942999999999998</v>
      </c>
      <c r="G2461" s="270" t="s">
        <v>229</v>
      </c>
    </row>
    <row r="2462" spans="1:7">
      <c r="A2462" s="270" t="s">
        <v>4931</v>
      </c>
      <c r="B2462" s="270" t="s">
        <v>4932</v>
      </c>
      <c r="C2462" s="270">
        <v>2775</v>
      </c>
      <c r="D2462" s="270">
        <v>938.10699999999997</v>
      </c>
      <c r="E2462" s="270">
        <v>10</v>
      </c>
      <c r="F2462" s="270">
        <v>1.65</v>
      </c>
      <c r="G2462" s="270" t="s">
        <v>220</v>
      </c>
    </row>
    <row r="2463" spans="1:7">
      <c r="A2463" s="270" t="s">
        <v>4933</v>
      </c>
      <c r="B2463" s="270" t="s">
        <v>4934</v>
      </c>
      <c r="C2463" s="270">
        <v>2725</v>
      </c>
      <c r="D2463" s="270">
        <v>927.33299999999997</v>
      </c>
      <c r="E2463" s="270">
        <v>10</v>
      </c>
      <c r="F2463" s="270">
        <v>2.8</v>
      </c>
      <c r="G2463" s="270" t="s">
        <v>223</v>
      </c>
    </row>
    <row r="2464" spans="1:7">
      <c r="A2464" s="270" t="s">
        <v>4935</v>
      </c>
      <c r="B2464" s="270" t="s">
        <v>4936</v>
      </c>
      <c r="C2464" s="270">
        <v>2329</v>
      </c>
      <c r="D2464" s="270">
        <v>994.50349999999992</v>
      </c>
      <c r="E2464" s="270">
        <v>12</v>
      </c>
      <c r="F2464" s="270">
        <v>3.9</v>
      </c>
      <c r="G2464" s="270" t="s">
        <v>223</v>
      </c>
    </row>
    <row r="2465" spans="1:7">
      <c r="A2465" s="270" t="s">
        <v>4937</v>
      </c>
      <c r="B2465" s="270" t="s">
        <v>4938</v>
      </c>
      <c r="C2465" s="270">
        <v>2622</v>
      </c>
      <c r="D2465" s="270">
        <v>757.2596603773585</v>
      </c>
      <c r="E2465" s="270">
        <v>3</v>
      </c>
      <c r="F2465" s="270">
        <v>2.92</v>
      </c>
      <c r="G2465" s="270" t="s">
        <v>223</v>
      </c>
    </row>
    <row r="2466" spans="1:7">
      <c r="A2466" s="270" t="s">
        <v>4939</v>
      </c>
      <c r="B2466" s="270" t="s">
        <v>4940</v>
      </c>
      <c r="C2466" s="270">
        <v>2480</v>
      </c>
      <c r="D2466" s="270">
        <v>984.46600000000012</v>
      </c>
      <c r="E2466" s="270">
        <v>12</v>
      </c>
      <c r="F2466" s="270">
        <v>0.63</v>
      </c>
      <c r="G2466" s="270" t="s">
        <v>220</v>
      </c>
    </row>
    <row r="2467" spans="1:7">
      <c r="A2467" s="270" t="s">
        <v>4941</v>
      </c>
      <c r="B2467" s="270" t="s">
        <v>4942</v>
      </c>
      <c r="C2467" s="270">
        <v>2337</v>
      </c>
      <c r="D2467" s="270">
        <v>1041.9770000000001</v>
      </c>
      <c r="E2467" s="270">
        <v>14</v>
      </c>
      <c r="F2467" s="270">
        <v>2.63</v>
      </c>
      <c r="G2467" s="270" t="s">
        <v>223</v>
      </c>
    </row>
    <row r="2468" spans="1:7">
      <c r="A2468" s="270" t="s">
        <v>4943</v>
      </c>
      <c r="B2468" s="270" t="s">
        <v>4944</v>
      </c>
      <c r="C2468" s="270">
        <v>2877</v>
      </c>
      <c r="D2468" s="270">
        <v>985.23783333333347</v>
      </c>
      <c r="E2468" s="270">
        <v>12</v>
      </c>
      <c r="F2468" s="270">
        <v>7.33</v>
      </c>
      <c r="G2468" s="270" t="s">
        <v>226</v>
      </c>
    </row>
    <row r="2469" spans="1:7">
      <c r="A2469" s="270" t="s">
        <v>4945</v>
      </c>
      <c r="B2469" s="270" t="s">
        <v>4946</v>
      </c>
      <c r="C2469" s="270">
        <v>2329</v>
      </c>
      <c r="D2469" s="270">
        <v>995.01499999999999</v>
      </c>
      <c r="E2469" s="270">
        <v>12</v>
      </c>
      <c r="F2469" s="270">
        <v>3.01</v>
      </c>
      <c r="G2469" s="270" t="s">
        <v>223</v>
      </c>
    </row>
    <row r="2470" spans="1:7">
      <c r="A2470" s="270" t="s">
        <v>4947</v>
      </c>
      <c r="B2470" s="270" t="s">
        <v>4946</v>
      </c>
      <c r="C2470" s="270">
        <v>2333</v>
      </c>
      <c r="D2470" s="270">
        <v>995.01499999999999</v>
      </c>
      <c r="E2470" s="270">
        <v>12</v>
      </c>
      <c r="F2470" s="270">
        <v>3.01</v>
      </c>
      <c r="G2470" s="270" t="s">
        <v>223</v>
      </c>
    </row>
    <row r="2471" spans="1:7">
      <c r="A2471" s="270" t="s">
        <v>4948</v>
      </c>
      <c r="B2471" s="270" t="s">
        <v>4949</v>
      </c>
      <c r="C2471" s="270">
        <v>2829</v>
      </c>
      <c r="D2471" s="270">
        <v>1056.019</v>
      </c>
      <c r="E2471" s="270">
        <v>15</v>
      </c>
      <c r="F2471" s="270">
        <v>6.4399999999999995</v>
      </c>
      <c r="G2471" s="270" t="s">
        <v>226</v>
      </c>
    </row>
    <row r="2472" spans="1:7">
      <c r="A2472" s="270" t="s">
        <v>4950</v>
      </c>
      <c r="B2472" s="270" t="s">
        <v>4951</v>
      </c>
      <c r="C2472" s="270">
        <v>2669</v>
      </c>
      <c r="D2472" s="270">
        <v>1026.8134000000002</v>
      </c>
      <c r="E2472" s="270">
        <v>14</v>
      </c>
      <c r="F2472" s="270">
        <v>4.92</v>
      </c>
      <c r="G2472" s="270" t="s">
        <v>223</v>
      </c>
    </row>
    <row r="2473" spans="1:7">
      <c r="A2473" s="270" t="s">
        <v>4952</v>
      </c>
      <c r="B2473" s="270" t="s">
        <v>4953</v>
      </c>
      <c r="C2473" s="270">
        <v>2586</v>
      </c>
      <c r="D2473" s="270">
        <v>986.60277777777787</v>
      </c>
      <c r="E2473" s="270">
        <v>12</v>
      </c>
      <c r="F2473" s="270">
        <v>2.58</v>
      </c>
      <c r="G2473" s="270" t="s">
        <v>223</v>
      </c>
    </row>
    <row r="2474" spans="1:7">
      <c r="A2474" s="270" t="s">
        <v>4954</v>
      </c>
      <c r="B2474" s="270" t="s">
        <v>4955</v>
      </c>
      <c r="C2474" s="270">
        <v>2380</v>
      </c>
      <c r="D2474" s="270">
        <v>937.31899999999996</v>
      </c>
      <c r="E2474" s="270">
        <v>10</v>
      </c>
      <c r="F2474" s="270">
        <v>2.48</v>
      </c>
      <c r="G2474" s="270" t="s">
        <v>223</v>
      </c>
    </row>
    <row r="2475" spans="1:7">
      <c r="A2475" s="270" t="s">
        <v>4956</v>
      </c>
      <c r="B2475" s="270" t="s">
        <v>4957</v>
      </c>
      <c r="C2475" s="270">
        <v>2380</v>
      </c>
      <c r="D2475" s="270">
        <v>1034.0048888888889</v>
      </c>
      <c r="E2475" s="270">
        <v>14</v>
      </c>
      <c r="F2475" s="270">
        <v>3.29</v>
      </c>
      <c r="G2475" s="270" t="s">
        <v>223</v>
      </c>
    </row>
    <row r="2476" spans="1:7">
      <c r="A2476" s="270" t="s">
        <v>4958</v>
      </c>
      <c r="B2476" s="270" t="s">
        <v>4959</v>
      </c>
      <c r="C2476" s="270">
        <v>2871</v>
      </c>
      <c r="D2476" s="270">
        <v>978.73800000000006</v>
      </c>
      <c r="E2476" s="270">
        <v>12</v>
      </c>
      <c r="F2476" s="270">
        <v>3.757222222222222</v>
      </c>
      <c r="G2476" s="270" t="s">
        <v>223</v>
      </c>
    </row>
    <row r="2477" spans="1:7">
      <c r="A2477" s="270" t="s">
        <v>4960</v>
      </c>
      <c r="B2477" s="270" t="s">
        <v>4961</v>
      </c>
      <c r="C2477" s="270">
        <v>2581</v>
      </c>
      <c r="D2477" s="270">
        <v>1028.6790000000001</v>
      </c>
      <c r="E2477" s="270">
        <v>14</v>
      </c>
      <c r="F2477" s="270">
        <v>1.9</v>
      </c>
      <c r="G2477" s="270" t="s">
        <v>220</v>
      </c>
    </row>
    <row r="2478" spans="1:7">
      <c r="A2478" s="270" t="s">
        <v>4962</v>
      </c>
      <c r="B2478" s="270" t="s">
        <v>4963</v>
      </c>
      <c r="C2478" s="270">
        <v>2870</v>
      </c>
      <c r="D2478" s="270">
        <v>1033.973</v>
      </c>
      <c r="E2478" s="270">
        <v>14</v>
      </c>
      <c r="F2478" s="270">
        <v>3.71</v>
      </c>
      <c r="G2478" s="270" t="s">
        <v>223</v>
      </c>
    </row>
    <row r="2479" spans="1:7">
      <c r="A2479" s="270" t="s">
        <v>4964</v>
      </c>
      <c r="B2479" s="270" t="s">
        <v>4963</v>
      </c>
      <c r="C2479" s="270">
        <v>2876</v>
      </c>
      <c r="D2479" s="270">
        <v>1033.973</v>
      </c>
      <c r="E2479" s="270">
        <v>14</v>
      </c>
      <c r="F2479" s="270">
        <v>3.71</v>
      </c>
      <c r="G2479" s="270" t="s">
        <v>223</v>
      </c>
    </row>
    <row r="2480" spans="1:7">
      <c r="A2480" s="270" t="s">
        <v>4965</v>
      </c>
      <c r="B2480" s="270" t="s">
        <v>4966</v>
      </c>
      <c r="C2480" s="270">
        <v>2632</v>
      </c>
      <c r="D2480" s="270">
        <v>1010</v>
      </c>
      <c r="E2480" s="270">
        <v>13</v>
      </c>
      <c r="F2480" s="270">
        <v>3.72</v>
      </c>
      <c r="G2480" s="270" t="s">
        <v>223</v>
      </c>
    </row>
    <row r="2481" spans="1:7">
      <c r="A2481" s="270" t="s">
        <v>4967</v>
      </c>
      <c r="B2481" s="270" t="s">
        <v>4968</v>
      </c>
      <c r="C2481" s="270">
        <v>2852</v>
      </c>
      <c r="D2481" s="270">
        <v>1028.308</v>
      </c>
      <c r="E2481" s="270">
        <v>14</v>
      </c>
      <c r="F2481" s="270">
        <v>2.63</v>
      </c>
      <c r="G2481" s="270" t="s">
        <v>223</v>
      </c>
    </row>
    <row r="2482" spans="1:7">
      <c r="A2482" s="270" t="s">
        <v>4969</v>
      </c>
      <c r="B2482" s="270" t="s">
        <v>4970</v>
      </c>
      <c r="C2482" s="270">
        <v>2398</v>
      </c>
      <c r="D2482" s="270">
        <v>1037.7739999999999</v>
      </c>
      <c r="E2482" s="270">
        <v>14</v>
      </c>
      <c r="F2482" s="270">
        <v>5.47</v>
      </c>
      <c r="G2482" s="270" t="s">
        <v>223</v>
      </c>
    </row>
    <row r="2483" spans="1:7">
      <c r="A2483" s="270" t="s">
        <v>4971</v>
      </c>
      <c r="B2483" s="270" t="s">
        <v>4970</v>
      </c>
      <c r="C2483" s="270">
        <v>2399</v>
      </c>
      <c r="D2483" s="270">
        <v>1037.7739999999999</v>
      </c>
      <c r="E2483" s="270">
        <v>14</v>
      </c>
      <c r="F2483" s="270">
        <v>5.47</v>
      </c>
      <c r="G2483" s="270" t="s">
        <v>223</v>
      </c>
    </row>
    <row r="2484" spans="1:7">
      <c r="A2484" s="270" t="s">
        <v>4972</v>
      </c>
      <c r="B2484" s="270" t="s">
        <v>4973</v>
      </c>
      <c r="C2484" s="270">
        <v>2787</v>
      </c>
      <c r="D2484" s="270">
        <v>982</v>
      </c>
      <c r="E2484" s="270">
        <v>12</v>
      </c>
      <c r="F2484" s="270">
        <v>1.5879310344827586</v>
      </c>
      <c r="G2484" s="270" t="s">
        <v>220</v>
      </c>
    </row>
    <row r="2485" spans="1:7">
      <c r="A2485" s="270" t="s">
        <v>4974</v>
      </c>
      <c r="B2485" s="270" t="s">
        <v>4975</v>
      </c>
      <c r="C2485" s="270">
        <v>2460</v>
      </c>
      <c r="D2485" s="270">
        <v>898.33299999999997</v>
      </c>
      <c r="E2485" s="270">
        <v>8</v>
      </c>
      <c r="F2485" s="270">
        <v>2.59</v>
      </c>
      <c r="G2485" s="270" t="s">
        <v>223</v>
      </c>
    </row>
    <row r="2486" spans="1:7">
      <c r="A2486" s="270" t="s">
        <v>4976</v>
      </c>
      <c r="B2486" s="270" t="s">
        <v>4977</v>
      </c>
      <c r="C2486" s="270">
        <v>2581</v>
      </c>
      <c r="D2486" s="270">
        <v>1037</v>
      </c>
      <c r="E2486" s="270">
        <v>14</v>
      </c>
      <c r="F2486" s="270">
        <v>1.7</v>
      </c>
      <c r="G2486" s="270" t="s">
        <v>220</v>
      </c>
    </row>
    <row r="2487" spans="1:7">
      <c r="A2487" s="270" t="s">
        <v>4978</v>
      </c>
      <c r="B2487" s="270" t="s">
        <v>4979</v>
      </c>
      <c r="C2487" s="270">
        <v>2627</v>
      </c>
      <c r="D2487" s="270">
        <v>901.16575</v>
      </c>
      <c r="E2487" s="270">
        <v>9</v>
      </c>
      <c r="F2487" s="270">
        <v>4.16</v>
      </c>
      <c r="G2487" s="270" t="s">
        <v>223</v>
      </c>
    </row>
    <row r="2488" spans="1:7">
      <c r="A2488" s="270" t="s">
        <v>4980</v>
      </c>
      <c r="B2488" s="270" t="s">
        <v>4981</v>
      </c>
      <c r="C2488" s="270">
        <v>2798</v>
      </c>
      <c r="D2488" s="270">
        <v>1068.7929999999999</v>
      </c>
      <c r="E2488" s="270">
        <v>15</v>
      </c>
      <c r="F2488" s="270">
        <v>1.76</v>
      </c>
      <c r="G2488" s="270" t="s">
        <v>220</v>
      </c>
    </row>
    <row r="2489" spans="1:7">
      <c r="A2489" s="270" t="s">
        <v>4982</v>
      </c>
      <c r="B2489" s="270" t="s">
        <v>4981</v>
      </c>
      <c r="C2489" s="270">
        <v>2800</v>
      </c>
      <c r="D2489" s="270">
        <v>1068.7929999999999</v>
      </c>
      <c r="E2489" s="270">
        <v>15</v>
      </c>
      <c r="F2489" s="270">
        <v>1.76</v>
      </c>
      <c r="G2489" s="270" t="s">
        <v>220</v>
      </c>
    </row>
    <row r="2490" spans="1:7">
      <c r="A2490" s="270" t="s">
        <v>4983</v>
      </c>
      <c r="B2490" s="270" t="s">
        <v>4984</v>
      </c>
      <c r="C2490" s="270">
        <v>2365</v>
      </c>
      <c r="D2490" s="270">
        <v>967.20299999999997</v>
      </c>
      <c r="E2490" s="270">
        <v>11</v>
      </c>
      <c r="F2490" s="270">
        <v>3.12</v>
      </c>
      <c r="G2490" s="270" t="s">
        <v>223</v>
      </c>
    </row>
    <row r="2491" spans="1:7">
      <c r="A2491" s="270" t="s">
        <v>4985</v>
      </c>
      <c r="B2491" s="270" t="s">
        <v>4986</v>
      </c>
      <c r="C2491" s="270">
        <v>2356</v>
      </c>
      <c r="D2491" s="270">
        <v>898.63199999999995</v>
      </c>
      <c r="E2491" s="270">
        <v>8</v>
      </c>
      <c r="F2491" s="270">
        <v>7.14</v>
      </c>
      <c r="G2491" s="270" t="s">
        <v>226</v>
      </c>
    </row>
    <row r="2492" spans="1:7">
      <c r="A2492" s="270" t="s">
        <v>4987</v>
      </c>
      <c r="B2492" s="270" t="s">
        <v>4986</v>
      </c>
      <c r="C2492" s="270">
        <v>2388</v>
      </c>
      <c r="D2492" s="270">
        <v>898.63199999999995</v>
      </c>
      <c r="E2492" s="270">
        <v>8</v>
      </c>
      <c r="F2492" s="270">
        <v>7.14</v>
      </c>
      <c r="G2492" s="270" t="s">
        <v>226</v>
      </c>
    </row>
    <row r="2493" spans="1:7">
      <c r="A2493" s="270" t="s">
        <v>4988</v>
      </c>
      <c r="B2493" s="270" t="s">
        <v>4989</v>
      </c>
      <c r="C2493" s="270">
        <v>2259</v>
      </c>
      <c r="D2493" s="270">
        <v>954.21199999999999</v>
      </c>
      <c r="E2493" s="270">
        <v>11</v>
      </c>
      <c r="F2493" s="270">
        <v>0.08</v>
      </c>
      <c r="G2493" s="270" t="s">
        <v>217</v>
      </c>
    </row>
    <row r="2494" spans="1:7">
      <c r="A2494" s="270" t="s">
        <v>4990</v>
      </c>
      <c r="B2494" s="270" t="s">
        <v>4991</v>
      </c>
      <c r="C2494" s="270">
        <v>2400</v>
      </c>
      <c r="D2494" s="270">
        <v>1010.6192222222222</v>
      </c>
      <c r="E2494" s="270">
        <v>13</v>
      </c>
      <c r="F2494" s="270">
        <v>4.93</v>
      </c>
      <c r="G2494" s="270" t="s">
        <v>223</v>
      </c>
    </row>
    <row r="2495" spans="1:7">
      <c r="A2495" s="270" t="s">
        <v>4992</v>
      </c>
      <c r="B2495" s="270" t="s">
        <v>4993</v>
      </c>
      <c r="C2495" s="270">
        <v>2500</v>
      </c>
      <c r="D2495" s="270">
        <v>934.73099999999999</v>
      </c>
      <c r="E2495" s="270">
        <v>10</v>
      </c>
      <c r="F2495" s="270">
        <v>0.1</v>
      </c>
      <c r="G2495" s="270" t="s">
        <v>217</v>
      </c>
    </row>
    <row r="2496" spans="1:7">
      <c r="A2496" s="270" t="s">
        <v>4994</v>
      </c>
      <c r="B2496" s="270" t="s">
        <v>4995</v>
      </c>
      <c r="C2496" s="270">
        <v>2227</v>
      </c>
      <c r="D2496" s="270">
        <v>1114.9590000000001</v>
      </c>
      <c r="E2496" s="270">
        <v>17</v>
      </c>
      <c r="F2496" s="270">
        <v>0</v>
      </c>
      <c r="G2496" s="270" t="s">
        <v>217</v>
      </c>
    </row>
    <row r="2497" spans="1:7">
      <c r="A2497" s="270" t="s">
        <v>4996</v>
      </c>
      <c r="B2497" s="270" t="s">
        <v>4997</v>
      </c>
      <c r="C2497" s="270">
        <v>2227</v>
      </c>
      <c r="D2497" s="270">
        <v>1068.008</v>
      </c>
      <c r="E2497" s="270">
        <v>15</v>
      </c>
      <c r="F2497" s="270">
        <v>0</v>
      </c>
      <c r="G2497" s="270" t="s">
        <v>217</v>
      </c>
    </row>
    <row r="2498" spans="1:7">
      <c r="A2498" s="270" t="s">
        <v>4998</v>
      </c>
      <c r="B2498" s="270" t="s">
        <v>4999</v>
      </c>
      <c r="C2498" s="270">
        <v>2541</v>
      </c>
      <c r="D2498" s="270">
        <v>965.30028571428568</v>
      </c>
      <c r="E2498" s="270">
        <v>11</v>
      </c>
      <c r="F2498" s="270">
        <v>0.69</v>
      </c>
      <c r="G2498" s="270" t="s">
        <v>220</v>
      </c>
    </row>
    <row r="2499" spans="1:7">
      <c r="A2499" s="270" t="s">
        <v>5000</v>
      </c>
      <c r="B2499" s="270" t="s">
        <v>5001</v>
      </c>
      <c r="C2499" s="270">
        <v>2540</v>
      </c>
      <c r="D2499" s="270">
        <v>897.14227272727294</v>
      </c>
      <c r="E2499" s="270">
        <v>8</v>
      </c>
      <c r="F2499" s="270">
        <v>0.75</v>
      </c>
      <c r="G2499" s="270" t="s">
        <v>220</v>
      </c>
    </row>
    <row r="2500" spans="1:7">
      <c r="A2500" s="270" t="s">
        <v>5002</v>
      </c>
      <c r="B2500" s="270" t="s">
        <v>5003</v>
      </c>
      <c r="C2500" s="270">
        <v>2045</v>
      </c>
      <c r="D2500" s="270">
        <v>1059.2629999999999</v>
      </c>
      <c r="E2500" s="270">
        <v>15</v>
      </c>
      <c r="F2500" s="270">
        <v>0</v>
      </c>
      <c r="G2500" s="270" t="s">
        <v>217</v>
      </c>
    </row>
    <row r="2501" spans="1:7">
      <c r="A2501" s="270" t="s">
        <v>5004</v>
      </c>
      <c r="B2501" s="270" t="s">
        <v>5005</v>
      </c>
      <c r="C2501" s="270">
        <v>2441</v>
      </c>
      <c r="D2501" s="270">
        <v>966.31600000000003</v>
      </c>
      <c r="E2501" s="270">
        <v>11</v>
      </c>
      <c r="F2501" s="270">
        <v>2.6225000000000005</v>
      </c>
      <c r="G2501" s="270" t="s">
        <v>223</v>
      </c>
    </row>
    <row r="2502" spans="1:7">
      <c r="A2502" s="270" t="s">
        <v>5006</v>
      </c>
      <c r="B2502" s="270" t="s">
        <v>5007</v>
      </c>
      <c r="C2502" s="270">
        <v>2259</v>
      </c>
      <c r="D2502" s="270">
        <v>900.7</v>
      </c>
      <c r="E2502" s="270">
        <v>8</v>
      </c>
      <c r="F2502" s="270">
        <v>0</v>
      </c>
      <c r="G2502" s="270" t="s">
        <v>217</v>
      </c>
    </row>
    <row r="2503" spans="1:7">
      <c r="A2503" s="270" t="s">
        <v>5008</v>
      </c>
      <c r="B2503" s="270" t="s">
        <v>5007</v>
      </c>
      <c r="C2503" s="270">
        <v>2262</v>
      </c>
      <c r="D2503" s="270">
        <v>900.7</v>
      </c>
      <c r="E2503" s="270">
        <v>8</v>
      </c>
      <c r="F2503" s="270">
        <v>0</v>
      </c>
      <c r="G2503" s="270" t="s">
        <v>217</v>
      </c>
    </row>
    <row r="2504" spans="1:7">
      <c r="A2504" s="270" t="s">
        <v>5009</v>
      </c>
      <c r="B2504" s="270" t="s">
        <v>5010</v>
      </c>
      <c r="C2504" s="270">
        <v>2622</v>
      </c>
      <c r="D2504" s="270">
        <v>757.2596603773585</v>
      </c>
      <c r="E2504" s="270">
        <v>3</v>
      </c>
      <c r="F2504" s="270">
        <v>2.29</v>
      </c>
      <c r="G2504" s="270" t="s">
        <v>220</v>
      </c>
    </row>
    <row r="2505" spans="1:7">
      <c r="A2505" s="270" t="s">
        <v>5011</v>
      </c>
      <c r="B2505" s="270" t="s">
        <v>5012</v>
      </c>
      <c r="C2505" s="270">
        <v>2460</v>
      </c>
      <c r="D2505" s="270">
        <v>923.78899999999999</v>
      </c>
      <c r="E2505" s="270">
        <v>9</v>
      </c>
      <c r="F2505" s="270">
        <v>2.925238095238095</v>
      </c>
      <c r="G2505" s="270" t="s">
        <v>223</v>
      </c>
    </row>
    <row r="2506" spans="1:7">
      <c r="A2506" s="270" t="s">
        <v>5013</v>
      </c>
      <c r="B2506" s="270" t="s">
        <v>5014</v>
      </c>
      <c r="C2506" s="270">
        <v>2618</v>
      </c>
      <c r="D2506" s="270">
        <v>1085.7463333333333</v>
      </c>
      <c r="E2506" s="270">
        <v>16</v>
      </c>
      <c r="F2506" s="270">
        <v>0.11</v>
      </c>
      <c r="G2506" s="270" t="s">
        <v>217</v>
      </c>
    </row>
    <row r="2507" spans="1:7">
      <c r="A2507" s="270" t="s">
        <v>5015</v>
      </c>
      <c r="B2507" s="270" t="s">
        <v>5016</v>
      </c>
      <c r="C2507" s="270">
        <v>2430</v>
      </c>
      <c r="D2507" s="270">
        <v>1026.432</v>
      </c>
      <c r="E2507" s="270">
        <v>14</v>
      </c>
      <c r="F2507" s="270">
        <v>1.36</v>
      </c>
      <c r="G2507" s="270" t="s">
        <v>220</v>
      </c>
    </row>
    <row r="2508" spans="1:7">
      <c r="A2508" s="270" t="s">
        <v>5017</v>
      </c>
      <c r="B2508" s="270" t="s">
        <v>5018</v>
      </c>
      <c r="C2508" s="270">
        <v>2259</v>
      </c>
      <c r="D2508" s="270">
        <v>1001.5359999999999</v>
      </c>
      <c r="E2508" s="270">
        <v>13</v>
      </c>
      <c r="F2508" s="270">
        <v>0.24000000000000005</v>
      </c>
      <c r="G2508" s="270" t="s">
        <v>220</v>
      </c>
    </row>
    <row r="2509" spans="1:7">
      <c r="A2509" s="270" t="s">
        <v>5019</v>
      </c>
      <c r="B2509" s="270" t="s">
        <v>5020</v>
      </c>
      <c r="C2509" s="270">
        <v>2346</v>
      </c>
      <c r="D2509" s="270">
        <v>969.8</v>
      </c>
      <c r="E2509" s="270">
        <v>11</v>
      </c>
      <c r="F2509" s="270">
        <v>3.043333333333333</v>
      </c>
      <c r="G2509" s="270" t="s">
        <v>223</v>
      </c>
    </row>
    <row r="2510" spans="1:7">
      <c r="A2510" s="270" t="s">
        <v>5021</v>
      </c>
      <c r="B2510" s="270" t="s">
        <v>5022</v>
      </c>
      <c r="C2510" s="270">
        <v>2370</v>
      </c>
      <c r="D2510" s="270">
        <v>990.12139999999999</v>
      </c>
      <c r="E2510" s="270">
        <v>12</v>
      </c>
      <c r="F2510" s="270">
        <v>4.8499999999999996</v>
      </c>
      <c r="G2510" s="270" t="s">
        <v>223</v>
      </c>
    </row>
    <row r="2511" spans="1:7">
      <c r="A2511" s="270" t="s">
        <v>5023</v>
      </c>
      <c r="B2511" s="270" t="s">
        <v>5024</v>
      </c>
      <c r="C2511" s="270">
        <v>2340</v>
      </c>
      <c r="D2511" s="270">
        <v>1035.308</v>
      </c>
      <c r="E2511" s="270">
        <v>14</v>
      </c>
      <c r="F2511" s="270">
        <v>2.04</v>
      </c>
      <c r="G2511" s="270" t="s">
        <v>220</v>
      </c>
    </row>
    <row r="2512" spans="1:7">
      <c r="A2512" s="270" t="s">
        <v>5025</v>
      </c>
      <c r="B2512" s="270" t="s">
        <v>5026</v>
      </c>
      <c r="C2512" s="270">
        <v>2311</v>
      </c>
      <c r="D2512" s="270">
        <v>1003</v>
      </c>
      <c r="E2512" s="270">
        <v>13</v>
      </c>
      <c r="F2512" s="270">
        <v>2.11</v>
      </c>
      <c r="G2512" s="270" t="s">
        <v>220</v>
      </c>
    </row>
    <row r="2513" spans="1:7">
      <c r="A2513" s="270" t="s">
        <v>5027</v>
      </c>
      <c r="B2513" s="270" t="s">
        <v>5028</v>
      </c>
      <c r="C2513" s="270">
        <v>2330</v>
      </c>
      <c r="D2513" s="270">
        <v>1023</v>
      </c>
      <c r="E2513" s="270">
        <v>13</v>
      </c>
      <c r="F2513" s="270">
        <v>1.9385964912280704</v>
      </c>
      <c r="G2513" s="270" t="s">
        <v>220</v>
      </c>
    </row>
    <row r="2514" spans="1:7">
      <c r="A2514" s="270" t="s">
        <v>5029</v>
      </c>
      <c r="B2514" s="270" t="s">
        <v>5030</v>
      </c>
      <c r="C2514" s="270">
        <v>2303</v>
      </c>
      <c r="D2514" s="270">
        <v>1069.951</v>
      </c>
      <c r="E2514" s="270">
        <v>15</v>
      </c>
      <c r="F2514" s="270">
        <v>0</v>
      </c>
      <c r="G2514" s="270" t="s">
        <v>217</v>
      </c>
    </row>
    <row r="2515" spans="1:7">
      <c r="A2515" s="270" t="s">
        <v>5031</v>
      </c>
      <c r="B2515" s="270" t="s">
        <v>5032</v>
      </c>
      <c r="C2515" s="270">
        <v>2292</v>
      </c>
      <c r="D2515" s="270">
        <v>975.875</v>
      </c>
      <c r="E2515" s="270">
        <v>11</v>
      </c>
      <c r="F2515" s="270">
        <v>0</v>
      </c>
      <c r="G2515" s="270" t="s">
        <v>217</v>
      </c>
    </row>
    <row r="2516" spans="1:7">
      <c r="A2516" s="270" t="s">
        <v>5033</v>
      </c>
      <c r="B2516" s="270" t="s">
        <v>5034</v>
      </c>
      <c r="C2516" s="270">
        <v>2303</v>
      </c>
      <c r="D2516" s="270">
        <v>990.55600000000004</v>
      </c>
      <c r="E2516" s="270">
        <v>12</v>
      </c>
      <c r="F2516" s="270">
        <v>0</v>
      </c>
      <c r="G2516" s="270" t="s">
        <v>217</v>
      </c>
    </row>
    <row r="2517" spans="1:7">
      <c r="A2517" s="270" t="s">
        <v>5035</v>
      </c>
      <c r="B2517" s="270" t="s">
        <v>5036</v>
      </c>
      <c r="C2517" s="270">
        <v>2641</v>
      </c>
      <c r="D2517" s="270">
        <v>1078.923</v>
      </c>
      <c r="E2517" s="270">
        <v>16</v>
      </c>
      <c r="F2517" s="270">
        <v>0.67333333333333334</v>
      </c>
      <c r="G2517" s="270" t="s">
        <v>220</v>
      </c>
    </row>
    <row r="2518" spans="1:7">
      <c r="A2518" s="270" t="s">
        <v>5037</v>
      </c>
      <c r="B2518" s="270" t="s">
        <v>5038</v>
      </c>
      <c r="C2518" s="270">
        <v>2303</v>
      </c>
      <c r="D2518" s="270">
        <v>994.5</v>
      </c>
      <c r="E2518" s="270">
        <v>12</v>
      </c>
      <c r="F2518" s="270">
        <v>0</v>
      </c>
      <c r="G2518" s="270" t="s">
        <v>217</v>
      </c>
    </row>
    <row r="2519" spans="1:7">
      <c r="A2519" s="270" t="s">
        <v>5039</v>
      </c>
      <c r="B2519" s="270" t="s">
        <v>5040</v>
      </c>
      <c r="C2519" s="270">
        <v>2259</v>
      </c>
      <c r="D2519" s="270">
        <v>1003.395</v>
      </c>
      <c r="E2519" s="270">
        <v>13</v>
      </c>
      <c r="F2519" s="270">
        <v>0</v>
      </c>
      <c r="G2519" s="270" t="s">
        <v>217</v>
      </c>
    </row>
    <row r="2520" spans="1:7">
      <c r="A2520" s="270" t="s">
        <v>5041</v>
      </c>
      <c r="B2520" s="270" t="s">
        <v>5042</v>
      </c>
      <c r="C2520" s="270">
        <v>2170</v>
      </c>
      <c r="D2520" s="270">
        <v>1034.894</v>
      </c>
      <c r="E2520" s="270">
        <v>14</v>
      </c>
      <c r="F2520" s="270">
        <v>0</v>
      </c>
      <c r="G2520" s="270" t="s">
        <v>217</v>
      </c>
    </row>
    <row r="2521" spans="1:7">
      <c r="A2521" s="270" t="s">
        <v>5043</v>
      </c>
      <c r="B2521" s="270" t="s">
        <v>5044</v>
      </c>
      <c r="C2521" s="270">
        <v>2440</v>
      </c>
      <c r="D2521" s="270">
        <v>940.28599999999994</v>
      </c>
      <c r="E2521" s="270">
        <v>10</v>
      </c>
      <c r="F2521" s="270">
        <v>3.1791304347826088</v>
      </c>
      <c r="G2521" s="270" t="s">
        <v>223</v>
      </c>
    </row>
    <row r="2522" spans="1:7">
      <c r="A2522" s="270" t="s">
        <v>5045</v>
      </c>
      <c r="B2522" s="270" t="s">
        <v>5046</v>
      </c>
      <c r="C2522" s="270">
        <v>2790</v>
      </c>
      <c r="D2522" s="270">
        <v>1037.8499999999999</v>
      </c>
      <c r="E2522" s="270">
        <v>14</v>
      </c>
      <c r="F2522" s="270">
        <v>1.41</v>
      </c>
      <c r="G2522" s="270" t="s">
        <v>220</v>
      </c>
    </row>
    <row r="2523" spans="1:7">
      <c r="A2523" s="270" t="s">
        <v>5047</v>
      </c>
      <c r="B2523" s="270" t="s">
        <v>5048</v>
      </c>
      <c r="C2523" s="270">
        <v>2340</v>
      </c>
      <c r="D2523" s="270">
        <v>987.18600000000004</v>
      </c>
      <c r="E2523" s="270">
        <v>12</v>
      </c>
      <c r="F2523" s="270">
        <v>3.43</v>
      </c>
      <c r="G2523" s="270" t="s">
        <v>223</v>
      </c>
    </row>
    <row r="2524" spans="1:7">
      <c r="A2524" s="270" t="s">
        <v>5049</v>
      </c>
      <c r="B2524" s="270" t="s">
        <v>5050</v>
      </c>
      <c r="C2524" s="270">
        <v>2420</v>
      </c>
      <c r="D2524" s="270">
        <v>979</v>
      </c>
      <c r="E2524" s="270">
        <v>12</v>
      </c>
      <c r="F2524" s="270">
        <v>1.610740740740741</v>
      </c>
      <c r="G2524" s="270" t="s">
        <v>220</v>
      </c>
    </row>
    <row r="2525" spans="1:7">
      <c r="A2525" s="270" t="s">
        <v>5051</v>
      </c>
      <c r="B2525" s="270" t="s">
        <v>5052</v>
      </c>
      <c r="C2525" s="270">
        <v>2844</v>
      </c>
      <c r="D2525" s="270">
        <v>974.37400000000002</v>
      </c>
      <c r="E2525" s="270">
        <v>11</v>
      </c>
      <c r="F2525" s="270">
        <v>4.79</v>
      </c>
      <c r="G2525" s="270" t="s">
        <v>223</v>
      </c>
    </row>
    <row r="2526" spans="1:7">
      <c r="A2526" s="270" t="s">
        <v>5053</v>
      </c>
      <c r="B2526" s="270" t="s">
        <v>5054</v>
      </c>
      <c r="C2526" s="270">
        <v>2443</v>
      </c>
      <c r="D2526" s="270">
        <v>972</v>
      </c>
      <c r="E2526" s="270">
        <v>11</v>
      </c>
      <c r="F2526" s="270">
        <v>2.41</v>
      </c>
      <c r="G2526" s="270" t="s">
        <v>223</v>
      </c>
    </row>
    <row r="2527" spans="1:7">
      <c r="A2527" s="270" t="s">
        <v>5055</v>
      </c>
      <c r="B2527" s="270" t="s">
        <v>5056</v>
      </c>
      <c r="C2527" s="270">
        <v>2669</v>
      </c>
      <c r="D2527" s="270">
        <v>1026.8134000000002</v>
      </c>
      <c r="E2527" s="270">
        <v>14</v>
      </c>
      <c r="F2527" s="270">
        <v>5.92</v>
      </c>
      <c r="G2527" s="270" t="s">
        <v>223</v>
      </c>
    </row>
    <row r="2528" spans="1:7">
      <c r="A2528" s="270" t="s">
        <v>5057</v>
      </c>
      <c r="B2528" s="270" t="s">
        <v>5058</v>
      </c>
      <c r="C2528" s="270">
        <v>2680</v>
      </c>
      <c r="D2528" s="270">
        <v>1005.234</v>
      </c>
      <c r="E2528" s="270">
        <v>13</v>
      </c>
      <c r="F2528" s="270">
        <v>3.38</v>
      </c>
      <c r="G2528" s="270" t="s">
        <v>223</v>
      </c>
    </row>
    <row r="2529" spans="1:7">
      <c r="A2529" s="270" t="s">
        <v>5059</v>
      </c>
      <c r="B2529" s="270" t="s">
        <v>5060</v>
      </c>
      <c r="C2529" s="270">
        <v>2096</v>
      </c>
      <c r="D2529" s="270">
        <v>1097.2439999999999</v>
      </c>
      <c r="E2529" s="270">
        <v>16</v>
      </c>
      <c r="F2529" s="270">
        <v>0</v>
      </c>
      <c r="G2529" s="270" t="s">
        <v>217</v>
      </c>
    </row>
    <row r="2530" spans="1:7">
      <c r="A2530" s="270" t="s">
        <v>5061</v>
      </c>
      <c r="B2530" s="270" t="s">
        <v>5062</v>
      </c>
      <c r="C2530" s="270">
        <v>2587</v>
      </c>
      <c r="D2530" s="270">
        <v>890.41600000000005</v>
      </c>
      <c r="E2530" s="270">
        <v>8</v>
      </c>
      <c r="F2530" s="270">
        <v>2.0099999999999998</v>
      </c>
      <c r="G2530" s="270" t="s">
        <v>220</v>
      </c>
    </row>
    <row r="2531" spans="1:7">
      <c r="A2531" s="270" t="s">
        <v>5063</v>
      </c>
      <c r="B2531" s="270" t="s">
        <v>5064</v>
      </c>
      <c r="C2531" s="270">
        <v>2257</v>
      </c>
      <c r="D2531" s="270">
        <v>1058.114</v>
      </c>
      <c r="E2531" s="270">
        <v>15</v>
      </c>
      <c r="F2531" s="270">
        <v>0</v>
      </c>
      <c r="G2531" s="270" t="s">
        <v>217</v>
      </c>
    </row>
    <row r="2532" spans="1:7">
      <c r="A2532" s="270" t="s">
        <v>5065</v>
      </c>
      <c r="B2532" s="270" t="s">
        <v>5066</v>
      </c>
      <c r="C2532" s="270">
        <v>2653</v>
      </c>
      <c r="D2532" s="270">
        <v>1008.437076923077</v>
      </c>
      <c r="E2532" s="270">
        <v>13</v>
      </c>
      <c r="F2532" s="270">
        <v>2.78</v>
      </c>
      <c r="G2532" s="270" t="s">
        <v>223</v>
      </c>
    </row>
    <row r="2533" spans="1:7">
      <c r="A2533" s="270" t="s">
        <v>5067</v>
      </c>
      <c r="B2533" s="270" t="s">
        <v>5068</v>
      </c>
      <c r="C2533" s="270">
        <v>2650</v>
      </c>
      <c r="D2533" s="270">
        <v>1082.7159999999999</v>
      </c>
      <c r="E2533" s="270">
        <v>16</v>
      </c>
      <c r="F2533" s="270">
        <v>1.79</v>
      </c>
      <c r="G2533" s="270" t="s">
        <v>220</v>
      </c>
    </row>
    <row r="2534" spans="1:7">
      <c r="A2534" s="270" t="s">
        <v>5069</v>
      </c>
      <c r="B2534" s="270" t="s">
        <v>5068</v>
      </c>
      <c r="C2534" s="270">
        <v>2652</v>
      </c>
      <c r="D2534" s="270">
        <v>1082.7159999999999</v>
      </c>
      <c r="E2534" s="270">
        <v>16</v>
      </c>
      <c r="F2534" s="270">
        <v>1.79</v>
      </c>
      <c r="G2534" s="270" t="s">
        <v>220</v>
      </c>
    </row>
    <row r="2535" spans="1:7">
      <c r="A2535" s="270" t="s">
        <v>5070</v>
      </c>
      <c r="B2535" s="270" t="s">
        <v>5071</v>
      </c>
      <c r="C2535" s="270">
        <v>2850</v>
      </c>
      <c r="D2535" s="270">
        <v>971.98199999999997</v>
      </c>
      <c r="E2535" s="270">
        <v>11</v>
      </c>
      <c r="F2535" s="270">
        <v>2.89</v>
      </c>
      <c r="G2535" s="270" t="s">
        <v>223</v>
      </c>
    </row>
    <row r="2536" spans="1:7">
      <c r="A2536" s="270" t="s">
        <v>5072</v>
      </c>
      <c r="B2536" s="270" t="s">
        <v>5073</v>
      </c>
      <c r="C2536" s="270">
        <v>2535</v>
      </c>
      <c r="D2536" s="270">
        <v>1078.3021333333334</v>
      </c>
      <c r="E2536" s="270">
        <v>16</v>
      </c>
      <c r="F2536" s="270">
        <v>0.74</v>
      </c>
      <c r="G2536" s="270" t="s">
        <v>220</v>
      </c>
    </row>
    <row r="2537" spans="1:7">
      <c r="A2537" s="270" t="s">
        <v>5074</v>
      </c>
      <c r="B2537" s="270" t="s">
        <v>5075</v>
      </c>
      <c r="C2537" s="270">
        <v>2622</v>
      </c>
      <c r="D2537" s="270">
        <v>1058.9349999999999</v>
      </c>
      <c r="E2537" s="270">
        <v>15</v>
      </c>
      <c r="F2537" s="270">
        <v>2.2444444444444436</v>
      </c>
      <c r="G2537" s="270" t="s">
        <v>220</v>
      </c>
    </row>
    <row r="2538" spans="1:7">
      <c r="A2538" s="270" t="s">
        <v>5076</v>
      </c>
      <c r="B2538" s="270" t="s">
        <v>5077</v>
      </c>
      <c r="C2538" s="270">
        <v>2390</v>
      </c>
      <c r="D2538" s="270">
        <v>1015.628</v>
      </c>
      <c r="E2538" s="270">
        <v>13</v>
      </c>
      <c r="F2538" s="270">
        <v>4.4316666666666675</v>
      </c>
      <c r="G2538" s="270" t="s">
        <v>223</v>
      </c>
    </row>
    <row r="2539" spans="1:7">
      <c r="A2539" s="270" t="s">
        <v>5078</v>
      </c>
      <c r="B2539" s="270" t="s">
        <v>5079</v>
      </c>
      <c r="C2539" s="270">
        <v>2321</v>
      </c>
      <c r="D2539" s="270">
        <v>1021</v>
      </c>
      <c r="E2539" s="270">
        <v>13</v>
      </c>
      <c r="F2539" s="270">
        <v>0.32277777777777766</v>
      </c>
      <c r="G2539" s="270" t="s">
        <v>220</v>
      </c>
    </row>
    <row r="2540" spans="1:7">
      <c r="A2540" s="270" t="s">
        <v>5080</v>
      </c>
      <c r="B2540" s="270" t="s">
        <v>5081</v>
      </c>
      <c r="C2540" s="270">
        <v>2567</v>
      </c>
      <c r="D2540" s="270">
        <v>1083.6199999999999</v>
      </c>
      <c r="E2540" s="270">
        <v>16</v>
      </c>
      <c r="F2540" s="270">
        <v>0</v>
      </c>
      <c r="G2540" s="270" t="s">
        <v>217</v>
      </c>
    </row>
    <row r="2541" spans="1:7">
      <c r="A2541" s="270" t="s">
        <v>5082</v>
      </c>
      <c r="B2541" s="270" t="s">
        <v>5083</v>
      </c>
      <c r="C2541" s="270">
        <v>2427</v>
      </c>
      <c r="D2541" s="270">
        <v>875.697</v>
      </c>
      <c r="E2541" s="270">
        <v>7</v>
      </c>
      <c r="F2541" s="270">
        <v>1.96</v>
      </c>
      <c r="G2541" s="270" t="s">
        <v>220</v>
      </c>
    </row>
    <row r="2542" spans="1:7">
      <c r="A2542" s="270" t="s">
        <v>5084</v>
      </c>
      <c r="B2542" s="270" t="s">
        <v>5085</v>
      </c>
      <c r="C2542" s="270">
        <v>2150</v>
      </c>
      <c r="D2542" s="270">
        <v>959.21500000000003</v>
      </c>
      <c r="E2542" s="270">
        <v>11</v>
      </c>
      <c r="F2542" s="270">
        <v>0</v>
      </c>
      <c r="G2542" s="270" t="s">
        <v>217</v>
      </c>
    </row>
    <row r="2543" spans="1:7">
      <c r="A2543" s="270" t="s">
        <v>5086</v>
      </c>
      <c r="B2543" s="270" t="s">
        <v>5087</v>
      </c>
      <c r="C2543" s="270">
        <v>2786</v>
      </c>
      <c r="D2543" s="270">
        <v>1016.182</v>
      </c>
      <c r="E2543" s="270">
        <v>13</v>
      </c>
      <c r="F2543" s="270">
        <v>0.8</v>
      </c>
      <c r="G2543" s="270" t="s">
        <v>220</v>
      </c>
    </row>
    <row r="2544" spans="1:7">
      <c r="A2544" s="270" t="s">
        <v>5088</v>
      </c>
      <c r="B2544" s="270" t="s">
        <v>5087</v>
      </c>
      <c r="C2544" s="270">
        <v>2790</v>
      </c>
      <c r="D2544" s="270">
        <v>1016.182</v>
      </c>
      <c r="E2544" s="270">
        <v>13</v>
      </c>
      <c r="F2544" s="270">
        <v>0.8</v>
      </c>
      <c r="G2544" s="270" t="s">
        <v>220</v>
      </c>
    </row>
    <row r="2545" spans="1:7">
      <c r="A2545" s="270" t="s">
        <v>5089</v>
      </c>
      <c r="B2545" s="270" t="s">
        <v>5090</v>
      </c>
      <c r="C2545" s="270">
        <v>2790</v>
      </c>
      <c r="D2545" s="270">
        <v>1038.231</v>
      </c>
      <c r="E2545" s="270">
        <v>14</v>
      </c>
      <c r="F2545" s="270">
        <v>0.79</v>
      </c>
      <c r="G2545" s="270" t="s">
        <v>220</v>
      </c>
    </row>
    <row r="2546" spans="1:7">
      <c r="A2546" s="270" t="s">
        <v>5091</v>
      </c>
      <c r="B2546" s="270" t="s">
        <v>5092</v>
      </c>
      <c r="C2546" s="270">
        <v>2710</v>
      </c>
      <c r="D2546" s="270">
        <v>1037</v>
      </c>
      <c r="E2546" s="270">
        <v>14</v>
      </c>
      <c r="F2546" s="270">
        <v>3.458181818181818</v>
      </c>
      <c r="G2546" s="270" t="s">
        <v>223</v>
      </c>
    </row>
    <row r="2547" spans="1:7">
      <c r="A2547" s="270" t="s">
        <v>5093</v>
      </c>
      <c r="B2547" s="270" t="s">
        <v>5094</v>
      </c>
      <c r="C2547" s="270">
        <v>2446</v>
      </c>
      <c r="D2547" s="270">
        <v>958</v>
      </c>
      <c r="E2547" s="270">
        <v>11</v>
      </c>
      <c r="F2547" s="270">
        <v>2.4764705882352942</v>
      </c>
      <c r="G2547" s="270" t="s">
        <v>223</v>
      </c>
    </row>
    <row r="2548" spans="1:7">
      <c r="A2548" s="270" t="s">
        <v>5095</v>
      </c>
      <c r="B2548" s="270" t="s">
        <v>5096</v>
      </c>
      <c r="C2548" s="270">
        <v>2465</v>
      </c>
      <c r="D2548" s="270">
        <v>935</v>
      </c>
      <c r="E2548" s="270">
        <v>10</v>
      </c>
      <c r="F2548" s="270">
        <v>1.75</v>
      </c>
      <c r="G2548" s="270" t="s">
        <v>220</v>
      </c>
    </row>
    <row r="2549" spans="1:7">
      <c r="A2549" s="270" t="s">
        <v>5097</v>
      </c>
      <c r="B2549" s="270" t="s">
        <v>5098</v>
      </c>
      <c r="C2549" s="270">
        <v>2761</v>
      </c>
      <c r="D2549" s="270">
        <v>995.83699999999999</v>
      </c>
      <c r="E2549" s="270">
        <v>12</v>
      </c>
      <c r="F2549" s="270">
        <v>0</v>
      </c>
      <c r="G2549" s="270" t="s">
        <v>217</v>
      </c>
    </row>
    <row r="2550" spans="1:7">
      <c r="A2550" s="270" t="s">
        <v>5099</v>
      </c>
      <c r="B2550" s="270" t="s">
        <v>5100</v>
      </c>
      <c r="C2550" s="270">
        <v>2790</v>
      </c>
      <c r="D2550" s="270">
        <v>943.99800000000005</v>
      </c>
      <c r="E2550" s="270">
        <v>10</v>
      </c>
      <c r="F2550" s="270">
        <v>1.2458333333333333</v>
      </c>
      <c r="G2550" s="270" t="s">
        <v>220</v>
      </c>
    </row>
    <row r="2551" spans="1:7">
      <c r="A2551" s="270" t="s">
        <v>5101</v>
      </c>
      <c r="B2551" s="270" t="s">
        <v>5102</v>
      </c>
      <c r="C2551" s="270">
        <v>2489</v>
      </c>
      <c r="D2551" s="270">
        <v>908</v>
      </c>
      <c r="E2551" s="270">
        <v>9</v>
      </c>
      <c r="F2551" s="270">
        <v>0.08</v>
      </c>
      <c r="G2551" s="270" t="s">
        <v>217</v>
      </c>
    </row>
    <row r="2552" spans="1:7">
      <c r="A2552" s="270" t="s">
        <v>5103</v>
      </c>
      <c r="B2552" s="270" t="s">
        <v>5104</v>
      </c>
      <c r="C2552" s="270">
        <v>2440</v>
      </c>
      <c r="D2552" s="270">
        <v>915.90899999999999</v>
      </c>
      <c r="E2552" s="270">
        <v>9</v>
      </c>
      <c r="F2552" s="270">
        <v>3.03</v>
      </c>
      <c r="G2552" s="270" t="s">
        <v>223</v>
      </c>
    </row>
    <row r="2553" spans="1:7">
      <c r="A2553" s="270" t="s">
        <v>5105</v>
      </c>
      <c r="B2553" s="270" t="s">
        <v>5106</v>
      </c>
      <c r="C2553" s="270">
        <v>2715</v>
      </c>
      <c r="D2553" s="270">
        <v>1036</v>
      </c>
      <c r="E2553" s="270">
        <v>14</v>
      </c>
      <c r="F2553" s="270">
        <v>8.4</v>
      </c>
      <c r="G2553" s="270" t="s">
        <v>226</v>
      </c>
    </row>
    <row r="2554" spans="1:7">
      <c r="A2554" s="270" t="s">
        <v>5107</v>
      </c>
      <c r="B2554" s="270" t="s">
        <v>5108</v>
      </c>
      <c r="C2554" s="270">
        <v>2850</v>
      </c>
      <c r="D2554" s="270">
        <v>1039</v>
      </c>
      <c r="E2554" s="270">
        <v>14</v>
      </c>
      <c r="F2554" s="270">
        <v>3.1293617021276594</v>
      </c>
      <c r="G2554" s="270" t="s">
        <v>223</v>
      </c>
    </row>
    <row r="2555" spans="1:7">
      <c r="A2555" s="270" t="s">
        <v>5109</v>
      </c>
      <c r="B2555" s="270" t="s">
        <v>5110</v>
      </c>
      <c r="C2555" s="270">
        <v>2880</v>
      </c>
      <c r="D2555" s="270">
        <v>1012.1573000000001</v>
      </c>
      <c r="E2555" s="270">
        <v>13</v>
      </c>
      <c r="F2555" s="270">
        <v>12.72</v>
      </c>
      <c r="G2555" s="270" t="s">
        <v>229</v>
      </c>
    </row>
    <row r="2556" spans="1:7">
      <c r="A2556" s="270" t="s">
        <v>5111</v>
      </c>
      <c r="B2556" s="270" t="s">
        <v>5112</v>
      </c>
      <c r="C2556" s="270">
        <v>2777</v>
      </c>
      <c r="D2556" s="270">
        <v>1063.963</v>
      </c>
      <c r="E2556" s="270">
        <v>15</v>
      </c>
      <c r="F2556" s="270">
        <v>0</v>
      </c>
      <c r="G2556" s="270" t="s">
        <v>217</v>
      </c>
    </row>
    <row r="2557" spans="1:7">
      <c r="A2557" s="270" t="s">
        <v>5113</v>
      </c>
      <c r="B2557" s="270" t="s">
        <v>5114</v>
      </c>
      <c r="C2557" s="270">
        <v>2083</v>
      </c>
      <c r="D2557" s="270">
        <v>1038.6661428571429</v>
      </c>
      <c r="E2557" s="270">
        <v>14</v>
      </c>
      <c r="F2557" s="270">
        <v>0.82499999999999996</v>
      </c>
      <c r="G2557" s="270" t="s">
        <v>220</v>
      </c>
    </row>
    <row r="2558" spans="1:7">
      <c r="A2558" s="270" t="s">
        <v>5115</v>
      </c>
      <c r="B2558" s="270" t="s">
        <v>5116</v>
      </c>
      <c r="C2558" s="270">
        <v>2324</v>
      </c>
      <c r="D2558" s="270">
        <v>941.21199999999999</v>
      </c>
      <c r="E2558" s="270">
        <v>10</v>
      </c>
      <c r="F2558" s="270">
        <v>1.41</v>
      </c>
      <c r="G2558" s="270" t="s">
        <v>220</v>
      </c>
    </row>
    <row r="2559" spans="1:7">
      <c r="A2559" s="270" t="s">
        <v>5117</v>
      </c>
      <c r="B2559" s="270" t="s">
        <v>5118</v>
      </c>
      <c r="C2559" s="270">
        <v>2711</v>
      </c>
      <c r="D2559" s="270">
        <v>1005.122</v>
      </c>
      <c r="E2559" s="270">
        <v>13</v>
      </c>
      <c r="F2559" s="270">
        <v>6.2540000000000013</v>
      </c>
      <c r="G2559" s="270" t="s">
        <v>226</v>
      </c>
    </row>
    <row r="2560" spans="1:7">
      <c r="A2560" s="270" t="s">
        <v>5119</v>
      </c>
      <c r="B2560" s="270" t="s">
        <v>5120</v>
      </c>
      <c r="C2560" s="270">
        <v>2711</v>
      </c>
      <c r="D2560" s="270">
        <v>918.81299999999999</v>
      </c>
      <c r="E2560" s="270">
        <v>9</v>
      </c>
      <c r="F2560" s="270">
        <v>5.61</v>
      </c>
      <c r="G2560" s="270" t="s">
        <v>223</v>
      </c>
    </row>
    <row r="2561" spans="1:7">
      <c r="A2561" s="270" t="s">
        <v>5121</v>
      </c>
      <c r="B2561" s="270" t="s">
        <v>5122</v>
      </c>
      <c r="C2561" s="270">
        <v>2460</v>
      </c>
      <c r="D2561" s="270">
        <v>917.2891777777786</v>
      </c>
      <c r="E2561" s="270">
        <v>9</v>
      </c>
      <c r="F2561" s="270">
        <v>2.75</v>
      </c>
      <c r="G2561" s="270" t="s">
        <v>223</v>
      </c>
    </row>
    <row r="2562" spans="1:7">
      <c r="A2562" s="270" t="s">
        <v>5123</v>
      </c>
      <c r="B2562" s="270" t="s">
        <v>5124</v>
      </c>
      <c r="C2562" s="270">
        <v>2787</v>
      </c>
      <c r="D2562" s="270">
        <v>969.18281818181822</v>
      </c>
      <c r="E2562" s="270">
        <v>11</v>
      </c>
      <c r="F2562" s="270">
        <v>0.78</v>
      </c>
      <c r="G2562" s="270" t="s">
        <v>220</v>
      </c>
    </row>
    <row r="2563" spans="1:7">
      <c r="A2563" s="270" t="s">
        <v>5125</v>
      </c>
      <c r="B2563" s="270" t="s">
        <v>5126</v>
      </c>
      <c r="C2563" s="270">
        <v>2850</v>
      </c>
      <c r="D2563" s="270">
        <v>1039</v>
      </c>
      <c r="E2563" s="270">
        <v>14</v>
      </c>
      <c r="F2563" s="270">
        <v>3.1293617021276594</v>
      </c>
      <c r="G2563" s="270" t="s">
        <v>223</v>
      </c>
    </row>
    <row r="2564" spans="1:7">
      <c r="A2564" s="270" t="s">
        <v>5127</v>
      </c>
      <c r="B2564" s="270" t="s">
        <v>5128</v>
      </c>
      <c r="C2564" s="270">
        <v>2400</v>
      </c>
      <c r="D2564" s="270">
        <v>1010.6192222222222</v>
      </c>
      <c r="E2564" s="270">
        <v>13</v>
      </c>
      <c r="F2564" s="270">
        <v>7.08</v>
      </c>
      <c r="G2564" s="270" t="s">
        <v>226</v>
      </c>
    </row>
    <row r="2565" spans="1:7">
      <c r="A2565" s="270" t="s">
        <v>5129</v>
      </c>
      <c r="B2565" s="270" t="s">
        <v>5130</v>
      </c>
      <c r="C2565" s="270">
        <v>1240</v>
      </c>
      <c r="D2565" s="270">
        <v>908.93</v>
      </c>
      <c r="E2565" s="270">
        <v>9</v>
      </c>
      <c r="F2565" s="270" t="s">
        <v>356</v>
      </c>
      <c r="G2565" s="270" t="s">
        <v>217</v>
      </c>
    </row>
    <row r="2566" spans="1:7">
      <c r="A2566" s="270" t="s">
        <v>5131</v>
      </c>
      <c r="B2566" s="270" t="s">
        <v>5130</v>
      </c>
      <c r="C2566" s="270">
        <v>2000</v>
      </c>
      <c r="D2566" s="270">
        <v>908.93</v>
      </c>
      <c r="E2566" s="270">
        <v>9</v>
      </c>
      <c r="F2566" s="270">
        <v>0</v>
      </c>
      <c r="G2566" s="270" t="s">
        <v>217</v>
      </c>
    </row>
    <row r="2567" spans="1:7">
      <c r="A2567" s="270" t="s">
        <v>5132</v>
      </c>
      <c r="B2567" s="270" t="s">
        <v>5133</v>
      </c>
      <c r="C2567" s="270">
        <v>2469</v>
      </c>
      <c r="D2567" s="270">
        <v>940</v>
      </c>
      <c r="E2567" s="270">
        <v>10</v>
      </c>
      <c r="F2567" s="270">
        <v>3.1256666666666666</v>
      </c>
      <c r="G2567" s="270" t="s">
        <v>223</v>
      </c>
    </row>
    <row r="2568" spans="1:7">
      <c r="A2568" s="270" t="s">
        <v>5134</v>
      </c>
      <c r="B2568" s="270" t="s">
        <v>5135</v>
      </c>
      <c r="C2568" s="270">
        <v>2481</v>
      </c>
      <c r="D2568" s="270">
        <v>981</v>
      </c>
      <c r="E2568" s="270">
        <v>12</v>
      </c>
      <c r="F2568" s="270">
        <v>0.64</v>
      </c>
      <c r="G2568" s="270" t="s">
        <v>220</v>
      </c>
    </row>
    <row r="2569" spans="1:7">
      <c r="A2569" s="270" t="s">
        <v>5136</v>
      </c>
      <c r="B2569" s="270" t="s">
        <v>5137</v>
      </c>
      <c r="C2569" s="270">
        <v>2530</v>
      </c>
      <c r="D2569" s="270">
        <v>1084.3330000000001</v>
      </c>
      <c r="E2569" s="270">
        <v>16</v>
      </c>
      <c r="F2569" s="270">
        <v>0.40300000000000002</v>
      </c>
      <c r="G2569" s="270" t="s">
        <v>220</v>
      </c>
    </row>
    <row r="2570" spans="1:7">
      <c r="A2570" s="270" t="s">
        <v>5138</v>
      </c>
      <c r="B2570" s="270" t="s">
        <v>5139</v>
      </c>
      <c r="C2570" s="270">
        <v>2779</v>
      </c>
      <c r="D2570" s="270">
        <v>1024.261</v>
      </c>
      <c r="E2570" s="270">
        <v>13</v>
      </c>
      <c r="F2570" s="270">
        <v>0.05</v>
      </c>
      <c r="G2570" s="270" t="s">
        <v>217</v>
      </c>
    </row>
    <row r="2571" spans="1:7">
      <c r="A2571" s="270" t="s">
        <v>5140</v>
      </c>
      <c r="B2571" s="270" t="s">
        <v>5141</v>
      </c>
      <c r="C2571" s="270">
        <v>2787</v>
      </c>
      <c r="D2571" s="270">
        <v>1051.412</v>
      </c>
      <c r="E2571" s="270">
        <v>15</v>
      </c>
      <c r="F2571" s="270">
        <v>1.38</v>
      </c>
      <c r="G2571" s="270" t="s">
        <v>220</v>
      </c>
    </row>
    <row r="2572" spans="1:7">
      <c r="A2572" s="270" t="s">
        <v>5142</v>
      </c>
      <c r="B2572" s="270" t="s">
        <v>5143</v>
      </c>
      <c r="C2572" s="270">
        <v>2233</v>
      </c>
      <c r="D2572" s="270">
        <v>1074.279</v>
      </c>
      <c r="E2572" s="270">
        <v>15</v>
      </c>
      <c r="F2572" s="270">
        <v>0.01</v>
      </c>
      <c r="G2572" s="270" t="s">
        <v>217</v>
      </c>
    </row>
    <row r="2573" spans="1:7">
      <c r="A2573" s="270" t="s">
        <v>5144</v>
      </c>
      <c r="B2573" s="270" t="s">
        <v>5145</v>
      </c>
      <c r="C2573" s="270">
        <v>2324</v>
      </c>
      <c r="D2573" s="270">
        <v>862.96799999999996</v>
      </c>
      <c r="E2573" s="270">
        <v>7</v>
      </c>
      <c r="F2573" s="270">
        <v>0.13</v>
      </c>
      <c r="G2573" s="270" t="s">
        <v>217</v>
      </c>
    </row>
    <row r="2574" spans="1:7">
      <c r="A2574" s="270" t="s">
        <v>5146</v>
      </c>
      <c r="B2574" s="270" t="s">
        <v>5147</v>
      </c>
      <c r="C2574" s="270">
        <v>2330</v>
      </c>
      <c r="D2574" s="270">
        <v>1047.2</v>
      </c>
      <c r="E2574" s="270">
        <v>14</v>
      </c>
      <c r="F2574" s="270">
        <v>1.69</v>
      </c>
      <c r="G2574" s="270" t="s">
        <v>220</v>
      </c>
    </row>
    <row r="2575" spans="1:7">
      <c r="A2575" s="270" t="s">
        <v>5148</v>
      </c>
      <c r="B2575" s="270" t="s">
        <v>5149</v>
      </c>
      <c r="C2575" s="270">
        <v>2770</v>
      </c>
      <c r="D2575" s="270">
        <v>841.04700000000003</v>
      </c>
      <c r="E2575" s="270">
        <v>6</v>
      </c>
      <c r="F2575" s="270">
        <v>0</v>
      </c>
      <c r="G2575" s="270" t="s">
        <v>217</v>
      </c>
    </row>
    <row r="2576" spans="1:7">
      <c r="A2576" s="270" t="s">
        <v>5150</v>
      </c>
      <c r="B2576" s="270" t="s">
        <v>5151</v>
      </c>
      <c r="C2576" s="270">
        <v>2168</v>
      </c>
      <c r="D2576" s="270">
        <v>769.471</v>
      </c>
      <c r="E2576" s="270">
        <v>3</v>
      </c>
      <c r="F2576" s="270">
        <v>0</v>
      </c>
      <c r="G2576" s="270" t="s">
        <v>217</v>
      </c>
    </row>
    <row r="2577" spans="1:7">
      <c r="A2577" s="270" t="s">
        <v>5152</v>
      </c>
      <c r="B2577" s="270" t="s">
        <v>5153</v>
      </c>
      <c r="C2577" s="270">
        <v>2321</v>
      </c>
      <c r="D2577" s="270">
        <v>1016.962</v>
      </c>
      <c r="E2577" s="270">
        <v>13</v>
      </c>
      <c r="F2577" s="270">
        <v>0.17</v>
      </c>
      <c r="G2577" s="270" t="s">
        <v>217</v>
      </c>
    </row>
    <row r="2578" spans="1:7">
      <c r="A2578" s="270" t="s">
        <v>5154</v>
      </c>
      <c r="B2578" s="270" t="s">
        <v>5155</v>
      </c>
      <c r="C2578" s="270">
        <v>2849</v>
      </c>
      <c r="D2578" s="270">
        <v>988.67162068965524</v>
      </c>
      <c r="E2578" s="270">
        <v>12</v>
      </c>
      <c r="F2578" s="270">
        <v>3.58</v>
      </c>
      <c r="G2578" s="270" t="s">
        <v>223</v>
      </c>
    </row>
    <row r="2579" spans="1:7">
      <c r="A2579" s="270" t="s">
        <v>5156</v>
      </c>
      <c r="B2579" s="270" t="s">
        <v>5157</v>
      </c>
      <c r="C2579" s="270">
        <v>2460</v>
      </c>
      <c r="D2579" s="270">
        <v>924</v>
      </c>
      <c r="E2579" s="270">
        <v>9</v>
      </c>
      <c r="F2579" s="270">
        <v>2.925238095238095</v>
      </c>
      <c r="G2579" s="270" t="s">
        <v>223</v>
      </c>
    </row>
    <row r="2580" spans="1:7">
      <c r="A2580" s="270" t="s">
        <v>5158</v>
      </c>
      <c r="B2580" s="270" t="s">
        <v>5159</v>
      </c>
      <c r="C2580" s="270">
        <v>2508</v>
      </c>
      <c r="D2580" s="270">
        <v>1043.191111111111</v>
      </c>
      <c r="E2580" s="270">
        <v>14</v>
      </c>
      <c r="F2580" s="270">
        <v>0.15</v>
      </c>
      <c r="G2580" s="270" t="s">
        <v>217</v>
      </c>
    </row>
    <row r="2581" spans="1:7">
      <c r="A2581" s="270" t="s">
        <v>5160</v>
      </c>
      <c r="B2581" s="270" t="s">
        <v>5161</v>
      </c>
      <c r="C2581" s="270">
        <v>2508</v>
      </c>
      <c r="D2581" s="270">
        <v>1076.568</v>
      </c>
      <c r="E2581" s="270">
        <v>16</v>
      </c>
      <c r="F2581" s="270">
        <v>0.16</v>
      </c>
      <c r="G2581" s="270" t="s">
        <v>217</v>
      </c>
    </row>
    <row r="2582" spans="1:7">
      <c r="A2582" s="270" t="s">
        <v>5162</v>
      </c>
      <c r="B2582" s="270" t="s">
        <v>5163</v>
      </c>
      <c r="C2582" s="270">
        <v>2795</v>
      </c>
      <c r="D2582" s="270">
        <v>1019.7131145833332</v>
      </c>
      <c r="E2582" s="270">
        <v>13</v>
      </c>
      <c r="F2582" s="270">
        <v>3.19</v>
      </c>
      <c r="G2582" s="270" t="s">
        <v>223</v>
      </c>
    </row>
    <row r="2583" spans="1:7">
      <c r="A2583" s="270" t="s">
        <v>5164</v>
      </c>
      <c r="B2583" s="270" t="s">
        <v>5165</v>
      </c>
      <c r="C2583" s="270">
        <v>2474</v>
      </c>
      <c r="D2583" s="270">
        <v>926.52013043478246</v>
      </c>
      <c r="E2583" s="270">
        <v>10</v>
      </c>
      <c r="F2583" s="270">
        <v>1.7</v>
      </c>
      <c r="G2583" s="270" t="s">
        <v>220</v>
      </c>
    </row>
    <row r="2584" spans="1:7">
      <c r="A2584" s="270" t="s">
        <v>5166</v>
      </c>
      <c r="B2584" s="270" t="s">
        <v>5167</v>
      </c>
      <c r="C2584" s="270">
        <v>2111</v>
      </c>
      <c r="D2584" s="270">
        <v>1124.4839999999999</v>
      </c>
      <c r="E2584" s="270">
        <v>17</v>
      </c>
      <c r="F2584" s="270">
        <v>0</v>
      </c>
      <c r="G2584" s="270" t="s">
        <v>217</v>
      </c>
    </row>
    <row r="2585" spans="1:7">
      <c r="A2585" s="270" t="s">
        <v>5168</v>
      </c>
      <c r="B2585" s="270" t="s">
        <v>5169</v>
      </c>
      <c r="C2585" s="270">
        <v>2658</v>
      </c>
      <c r="D2585" s="270">
        <v>983.25</v>
      </c>
      <c r="E2585" s="270">
        <v>12</v>
      </c>
      <c r="F2585" s="270">
        <v>2.3199999999999998</v>
      </c>
      <c r="G2585" s="270" t="s">
        <v>220</v>
      </c>
    </row>
    <row r="2586" spans="1:7">
      <c r="A2586" s="270" t="s">
        <v>5170</v>
      </c>
      <c r="B2586" s="270" t="s">
        <v>5171</v>
      </c>
      <c r="C2586" s="270">
        <v>2622</v>
      </c>
      <c r="D2586" s="270">
        <v>1058.9349999999999</v>
      </c>
      <c r="E2586" s="270">
        <v>15</v>
      </c>
      <c r="F2586" s="270">
        <v>2.2444444444444436</v>
      </c>
      <c r="G2586" s="270" t="s">
        <v>220</v>
      </c>
    </row>
    <row r="2587" spans="1:7">
      <c r="A2587" s="270" t="s">
        <v>5172</v>
      </c>
      <c r="B2587" s="270" t="s">
        <v>5173</v>
      </c>
      <c r="C2587" s="270">
        <v>2825</v>
      </c>
      <c r="D2587" s="270">
        <v>1047.5260000000001</v>
      </c>
      <c r="E2587" s="270">
        <v>14</v>
      </c>
      <c r="F2587" s="270">
        <v>8.7899999999999991</v>
      </c>
      <c r="G2587" s="270" t="s">
        <v>226</v>
      </c>
    </row>
    <row r="2588" spans="1:7">
      <c r="A2588" s="270" t="s">
        <v>5174</v>
      </c>
      <c r="B2588" s="270" t="s">
        <v>5173</v>
      </c>
      <c r="C2588" s="270">
        <v>2831</v>
      </c>
      <c r="D2588" s="270">
        <v>1047.5260000000001</v>
      </c>
      <c r="E2588" s="270">
        <v>14</v>
      </c>
      <c r="F2588" s="270">
        <v>8.7899999999999991</v>
      </c>
      <c r="G2588" s="270" t="s">
        <v>226</v>
      </c>
    </row>
    <row r="2589" spans="1:7">
      <c r="A2589" s="270" t="s">
        <v>5175</v>
      </c>
      <c r="B2589" s="270" t="s">
        <v>5176</v>
      </c>
      <c r="C2589" s="270">
        <v>2790</v>
      </c>
      <c r="D2589" s="270">
        <v>814</v>
      </c>
      <c r="E2589" s="270">
        <v>5</v>
      </c>
      <c r="F2589" s="270">
        <v>1.2458333333333333</v>
      </c>
      <c r="G2589" s="270" t="s">
        <v>220</v>
      </c>
    </row>
    <row r="2590" spans="1:7">
      <c r="A2590" s="270" t="s">
        <v>5177</v>
      </c>
      <c r="B2590" s="270" t="s">
        <v>5178</v>
      </c>
      <c r="C2590" s="270">
        <v>2453</v>
      </c>
      <c r="D2590" s="270">
        <v>990.48400000000004</v>
      </c>
      <c r="E2590" s="270">
        <v>12</v>
      </c>
      <c r="F2590" s="270">
        <v>5.07</v>
      </c>
      <c r="G2590" s="270" t="s">
        <v>223</v>
      </c>
    </row>
    <row r="2591" spans="1:7">
      <c r="A2591" s="270" t="s">
        <v>5179</v>
      </c>
      <c r="B2591" s="270" t="s">
        <v>5180</v>
      </c>
      <c r="C2591" s="270">
        <v>2443</v>
      </c>
      <c r="D2591" s="270">
        <v>992.70500000000004</v>
      </c>
      <c r="E2591" s="270">
        <v>12</v>
      </c>
      <c r="F2591" s="270">
        <v>1.8</v>
      </c>
      <c r="G2591" s="270" t="s">
        <v>220</v>
      </c>
    </row>
    <row r="2592" spans="1:7">
      <c r="A2592" s="270" t="s">
        <v>5181</v>
      </c>
      <c r="B2592" s="270" t="s">
        <v>5182</v>
      </c>
      <c r="C2592" s="270">
        <v>2322</v>
      </c>
      <c r="D2592" s="270">
        <v>845.27300000000002</v>
      </c>
      <c r="E2592" s="270">
        <v>6</v>
      </c>
      <c r="F2592" s="270">
        <v>0.09</v>
      </c>
      <c r="G2592" s="270" t="s">
        <v>217</v>
      </c>
    </row>
    <row r="2593" spans="1:7">
      <c r="A2593" s="270" t="s">
        <v>5183</v>
      </c>
      <c r="B2593" s="270" t="s">
        <v>5184</v>
      </c>
      <c r="C2593" s="270">
        <v>2440</v>
      </c>
      <c r="D2593" s="270">
        <v>878</v>
      </c>
      <c r="E2593" s="270">
        <v>8</v>
      </c>
      <c r="F2593" s="270">
        <v>3.1791304347826088</v>
      </c>
      <c r="G2593" s="270" t="s">
        <v>223</v>
      </c>
    </row>
    <row r="2594" spans="1:7">
      <c r="A2594" s="270" t="s">
        <v>5185</v>
      </c>
      <c r="B2594" s="270" t="s">
        <v>5186</v>
      </c>
      <c r="C2594" s="270">
        <v>2575</v>
      </c>
      <c r="D2594" s="270">
        <v>1078.857</v>
      </c>
      <c r="E2594" s="270">
        <v>16</v>
      </c>
      <c r="F2594" s="270">
        <v>0.98</v>
      </c>
      <c r="G2594" s="270" t="s">
        <v>220</v>
      </c>
    </row>
    <row r="2595" spans="1:7">
      <c r="A2595" s="270" t="s">
        <v>5187</v>
      </c>
      <c r="B2595" s="270" t="s">
        <v>5188</v>
      </c>
      <c r="C2595" s="270">
        <v>2775</v>
      </c>
      <c r="D2595" s="270">
        <v>973</v>
      </c>
      <c r="E2595" s="270">
        <v>11</v>
      </c>
      <c r="F2595" s="270">
        <v>2.86</v>
      </c>
      <c r="G2595" s="270" t="s">
        <v>223</v>
      </c>
    </row>
    <row r="2596" spans="1:7">
      <c r="A2596" s="270" t="s">
        <v>5189</v>
      </c>
      <c r="B2596" s="270" t="s">
        <v>5190</v>
      </c>
      <c r="C2596" s="270">
        <v>2289</v>
      </c>
      <c r="D2596" s="270">
        <v>1086.9670000000001</v>
      </c>
      <c r="E2596" s="270">
        <v>16</v>
      </c>
      <c r="F2596" s="270">
        <v>0</v>
      </c>
      <c r="G2596" s="270" t="s">
        <v>217</v>
      </c>
    </row>
    <row r="2597" spans="1:7">
      <c r="A2597" s="270" t="s">
        <v>5191</v>
      </c>
      <c r="B2597" s="270" t="s">
        <v>5192</v>
      </c>
      <c r="C2597" s="270">
        <v>2795</v>
      </c>
      <c r="D2597" s="270">
        <v>968.22799999999995</v>
      </c>
      <c r="E2597" s="270">
        <v>11</v>
      </c>
      <c r="F2597" s="270">
        <v>3.11</v>
      </c>
      <c r="G2597" s="270" t="s">
        <v>223</v>
      </c>
    </row>
    <row r="2598" spans="1:7">
      <c r="A2598" s="270" t="s">
        <v>5193</v>
      </c>
      <c r="B2598" s="270" t="s">
        <v>5192</v>
      </c>
      <c r="C2598" s="270">
        <v>2850</v>
      </c>
      <c r="D2598" s="270">
        <v>968.22799999999995</v>
      </c>
      <c r="E2598" s="270">
        <v>11</v>
      </c>
      <c r="F2598" s="270">
        <v>3.11</v>
      </c>
      <c r="G2598" s="270" t="s">
        <v>223</v>
      </c>
    </row>
    <row r="2599" spans="1:7">
      <c r="A2599" s="270" t="s">
        <v>5194</v>
      </c>
      <c r="B2599" s="270" t="s">
        <v>5195</v>
      </c>
      <c r="C2599" s="270">
        <v>2575</v>
      </c>
      <c r="D2599" s="270">
        <v>1008.389</v>
      </c>
      <c r="E2599" s="270">
        <v>13</v>
      </c>
      <c r="F2599" s="270">
        <v>1.118125</v>
      </c>
      <c r="G2599" s="270" t="s">
        <v>220</v>
      </c>
    </row>
    <row r="2600" spans="1:7">
      <c r="A2600" s="270" t="s">
        <v>5196</v>
      </c>
      <c r="B2600" s="270" t="s">
        <v>5195</v>
      </c>
      <c r="C2600" s="270">
        <v>2628</v>
      </c>
      <c r="D2600" s="270">
        <v>1106</v>
      </c>
      <c r="E2600" s="270">
        <v>17</v>
      </c>
      <c r="F2600" s="270">
        <v>2.9558333333333331</v>
      </c>
      <c r="G2600" s="270" t="s">
        <v>223</v>
      </c>
    </row>
    <row r="2601" spans="1:7">
      <c r="A2601" s="270" t="s">
        <v>5197</v>
      </c>
      <c r="B2601" s="270" t="s">
        <v>5198</v>
      </c>
      <c r="C2601" s="270">
        <v>2820</v>
      </c>
      <c r="D2601" s="270">
        <v>1000.8164999999998</v>
      </c>
      <c r="E2601" s="270">
        <v>12</v>
      </c>
      <c r="F2601" s="270">
        <v>3.34</v>
      </c>
      <c r="G2601" s="270" t="s">
        <v>223</v>
      </c>
    </row>
    <row r="2602" spans="1:7">
      <c r="A2602" s="270" t="s">
        <v>5199</v>
      </c>
      <c r="B2602" s="270" t="s">
        <v>5200</v>
      </c>
      <c r="C2602" s="270">
        <v>2420</v>
      </c>
      <c r="D2602" s="270">
        <v>1011.182</v>
      </c>
      <c r="E2602" s="270">
        <v>13</v>
      </c>
      <c r="F2602" s="270">
        <v>1.1299999999999999</v>
      </c>
      <c r="G2602" s="270" t="s">
        <v>220</v>
      </c>
    </row>
    <row r="2603" spans="1:7">
      <c r="A2603" s="270" t="s">
        <v>5201</v>
      </c>
      <c r="B2603" s="270" t="s">
        <v>5202</v>
      </c>
      <c r="C2603" s="270">
        <v>2350</v>
      </c>
      <c r="D2603" s="270">
        <v>1014.149</v>
      </c>
      <c r="E2603" s="270">
        <v>13</v>
      </c>
      <c r="F2603" s="270">
        <v>3.48</v>
      </c>
      <c r="G2603" s="270" t="s">
        <v>223</v>
      </c>
    </row>
    <row r="2604" spans="1:7">
      <c r="A2604" s="270" t="s">
        <v>5203</v>
      </c>
      <c r="B2604" s="270" t="s">
        <v>5202</v>
      </c>
      <c r="C2604" s="270">
        <v>2650</v>
      </c>
      <c r="D2604" s="270">
        <v>1090</v>
      </c>
      <c r="E2604" s="270">
        <v>16</v>
      </c>
      <c r="F2604" s="270">
        <v>3.48</v>
      </c>
      <c r="G2604" s="270" t="s">
        <v>223</v>
      </c>
    </row>
    <row r="2605" spans="1:7">
      <c r="A2605" s="270" t="s">
        <v>5204</v>
      </c>
      <c r="B2605" s="270" t="s">
        <v>5205</v>
      </c>
      <c r="C2605" s="270">
        <v>2290</v>
      </c>
      <c r="D2605" s="270">
        <v>1026.424</v>
      </c>
      <c r="E2605" s="270">
        <v>14</v>
      </c>
      <c r="F2605" s="270">
        <v>0</v>
      </c>
      <c r="G2605" s="270" t="s">
        <v>217</v>
      </c>
    </row>
    <row r="2606" spans="1:7">
      <c r="A2606" s="270" t="s">
        <v>5206</v>
      </c>
      <c r="B2606" s="270" t="s">
        <v>5205</v>
      </c>
      <c r="C2606" s="270">
        <v>2320</v>
      </c>
      <c r="D2606" s="270">
        <v>1062</v>
      </c>
      <c r="E2606" s="270">
        <v>15</v>
      </c>
      <c r="F2606" s="270">
        <v>0</v>
      </c>
      <c r="G2606" s="270" t="s">
        <v>217</v>
      </c>
    </row>
    <row r="2607" spans="1:7">
      <c r="A2607" s="270" t="s">
        <v>5207</v>
      </c>
      <c r="B2607" s="270" t="s">
        <v>5208</v>
      </c>
      <c r="C2607" s="270">
        <v>2036</v>
      </c>
      <c r="D2607" s="270">
        <v>942.68700000000001</v>
      </c>
      <c r="E2607" s="270">
        <v>10</v>
      </c>
      <c r="F2607" s="270">
        <v>0</v>
      </c>
      <c r="G2607" s="270" t="s">
        <v>217</v>
      </c>
    </row>
    <row r="2608" spans="1:7">
      <c r="A2608" s="270" t="s">
        <v>5209</v>
      </c>
      <c r="B2608" s="270" t="s">
        <v>5210</v>
      </c>
      <c r="C2608" s="270">
        <v>2157</v>
      </c>
      <c r="D2608" s="270">
        <v>1050.2356666666667</v>
      </c>
      <c r="E2608" s="270">
        <v>14</v>
      </c>
      <c r="F2608" s="270">
        <v>0.6</v>
      </c>
      <c r="G2608" s="270" t="s">
        <v>220</v>
      </c>
    </row>
    <row r="2609" spans="1:7">
      <c r="A2609" s="270" t="s">
        <v>5211</v>
      </c>
      <c r="B2609" s="270" t="s">
        <v>5212</v>
      </c>
      <c r="C2609" s="270">
        <v>2675</v>
      </c>
      <c r="D2609" s="270">
        <v>977.90899999999999</v>
      </c>
      <c r="E2609" s="270">
        <v>12</v>
      </c>
      <c r="F2609" s="270">
        <v>6.28</v>
      </c>
      <c r="G2609" s="270" t="s">
        <v>226</v>
      </c>
    </row>
    <row r="2610" spans="1:7">
      <c r="A2610" s="270" t="s">
        <v>5213</v>
      </c>
      <c r="B2610" s="270" t="s">
        <v>5214</v>
      </c>
      <c r="C2610" s="270">
        <v>2575</v>
      </c>
      <c r="D2610" s="270">
        <v>1034.5504999999998</v>
      </c>
      <c r="E2610" s="270">
        <v>14</v>
      </c>
      <c r="F2610" s="270">
        <v>0.46</v>
      </c>
      <c r="G2610" s="270" t="s">
        <v>220</v>
      </c>
    </row>
    <row r="2611" spans="1:7">
      <c r="A2611" s="270" t="s">
        <v>5215</v>
      </c>
      <c r="B2611" s="270" t="s">
        <v>5216</v>
      </c>
      <c r="C2611" s="270">
        <v>2430</v>
      </c>
      <c r="D2611" s="270">
        <v>994.31600000000003</v>
      </c>
      <c r="E2611" s="270">
        <v>12</v>
      </c>
      <c r="F2611" s="270">
        <v>1.5296000000000003</v>
      </c>
      <c r="G2611" s="270" t="s">
        <v>220</v>
      </c>
    </row>
    <row r="2612" spans="1:7">
      <c r="A2612" s="270" t="s">
        <v>5217</v>
      </c>
      <c r="B2612" s="270" t="s">
        <v>5218</v>
      </c>
      <c r="C2612" s="270">
        <v>2340</v>
      </c>
      <c r="D2612" s="270">
        <v>991.41300000000001</v>
      </c>
      <c r="E2612" s="270">
        <v>12</v>
      </c>
      <c r="F2612" s="270">
        <v>2.4462068965517245</v>
      </c>
      <c r="G2612" s="270" t="s">
        <v>223</v>
      </c>
    </row>
    <row r="2613" spans="1:7">
      <c r="A2613" s="270" t="s">
        <v>5219</v>
      </c>
      <c r="B2613" s="270" t="s">
        <v>5220</v>
      </c>
      <c r="C2613" s="270">
        <v>2168</v>
      </c>
      <c r="D2613" s="270">
        <v>979.89</v>
      </c>
      <c r="E2613" s="270">
        <v>12</v>
      </c>
      <c r="F2613" s="270">
        <v>0</v>
      </c>
      <c r="G2613" s="270" t="s">
        <v>217</v>
      </c>
    </row>
    <row r="2614" spans="1:7">
      <c r="A2614" s="270" t="s">
        <v>5221</v>
      </c>
      <c r="B2614" s="270" t="s">
        <v>5222</v>
      </c>
      <c r="C2614" s="270">
        <v>2321</v>
      </c>
      <c r="D2614" s="270">
        <v>1031.6959999999999</v>
      </c>
      <c r="E2614" s="270">
        <v>14</v>
      </c>
      <c r="F2614" s="270">
        <v>0.06</v>
      </c>
      <c r="G2614" s="270" t="s">
        <v>217</v>
      </c>
    </row>
    <row r="2615" spans="1:7">
      <c r="A2615" s="270" t="s">
        <v>5223</v>
      </c>
      <c r="B2615" s="270" t="s">
        <v>5224</v>
      </c>
      <c r="C2615" s="270">
        <v>2753</v>
      </c>
      <c r="D2615" s="270">
        <v>989.51300000000003</v>
      </c>
      <c r="E2615" s="270">
        <v>12</v>
      </c>
      <c r="F2615" s="270">
        <v>0.15545454545454543</v>
      </c>
      <c r="G2615" s="270" t="s">
        <v>217</v>
      </c>
    </row>
    <row r="2616" spans="1:7">
      <c r="A2616" s="270" t="s">
        <v>5225</v>
      </c>
      <c r="B2616" s="270" t="s">
        <v>5226</v>
      </c>
      <c r="C2616" s="270">
        <v>2795</v>
      </c>
      <c r="D2616" s="270">
        <v>994.15800000000002</v>
      </c>
      <c r="E2616" s="270">
        <v>12</v>
      </c>
      <c r="F2616" s="270">
        <v>2.25</v>
      </c>
      <c r="G2616" s="270" t="s">
        <v>220</v>
      </c>
    </row>
    <row r="2617" spans="1:7">
      <c r="A2617" s="270" t="s">
        <v>5227</v>
      </c>
      <c r="B2617" s="270" t="s">
        <v>5226</v>
      </c>
      <c r="C2617" s="270">
        <v>2799</v>
      </c>
      <c r="D2617" s="270">
        <v>994.15800000000002</v>
      </c>
      <c r="E2617" s="270">
        <v>12</v>
      </c>
      <c r="F2617" s="270">
        <v>2.25</v>
      </c>
      <c r="G2617" s="270" t="s">
        <v>220</v>
      </c>
    </row>
    <row r="2618" spans="1:7">
      <c r="A2618" s="270" t="s">
        <v>5228</v>
      </c>
      <c r="B2618" s="270" t="s">
        <v>5229</v>
      </c>
      <c r="C2618" s="270">
        <v>2469</v>
      </c>
      <c r="D2618" s="270">
        <v>926.90899999999999</v>
      </c>
      <c r="E2618" s="270">
        <v>10</v>
      </c>
      <c r="F2618" s="270">
        <v>2.25</v>
      </c>
      <c r="G2618" s="270" t="s">
        <v>220</v>
      </c>
    </row>
    <row r="2619" spans="1:7">
      <c r="A2619" s="270" t="s">
        <v>5230</v>
      </c>
      <c r="B2619" s="270" t="s">
        <v>5229</v>
      </c>
      <c r="C2619" s="270">
        <v>2470</v>
      </c>
      <c r="D2619" s="270">
        <v>926.90899999999999</v>
      </c>
      <c r="E2619" s="270">
        <v>10</v>
      </c>
      <c r="F2619" s="270">
        <v>2.25</v>
      </c>
      <c r="G2619" s="270" t="s">
        <v>220</v>
      </c>
    </row>
    <row r="2620" spans="1:7">
      <c r="A2620" s="270" t="s">
        <v>5231</v>
      </c>
      <c r="B2620" s="270" t="s">
        <v>5232</v>
      </c>
      <c r="C2620" s="270">
        <v>2644</v>
      </c>
      <c r="D2620" s="270">
        <v>1007.409</v>
      </c>
      <c r="E2620" s="270">
        <v>13</v>
      </c>
      <c r="F2620" s="270">
        <v>1.91</v>
      </c>
      <c r="G2620" s="270" t="s">
        <v>220</v>
      </c>
    </row>
    <row r="2621" spans="1:7">
      <c r="A2621" s="270" t="s">
        <v>5233</v>
      </c>
      <c r="B2621" s="270" t="s">
        <v>5234</v>
      </c>
      <c r="C2621" s="270">
        <v>2250</v>
      </c>
      <c r="D2621" s="270">
        <v>1085.441</v>
      </c>
      <c r="E2621" s="270">
        <v>16</v>
      </c>
      <c r="F2621" s="270">
        <v>0</v>
      </c>
      <c r="G2621" s="270" t="s">
        <v>217</v>
      </c>
    </row>
    <row r="2622" spans="1:7">
      <c r="A2622" s="270" t="s">
        <v>5235</v>
      </c>
      <c r="B2622" s="270" t="s">
        <v>5236</v>
      </c>
      <c r="C2622" s="270">
        <v>2446</v>
      </c>
      <c r="D2622" s="270">
        <v>976</v>
      </c>
      <c r="E2622" s="270">
        <v>12</v>
      </c>
      <c r="F2622" s="270">
        <v>2.4764705882352942</v>
      </c>
      <c r="G2622" s="270" t="s">
        <v>223</v>
      </c>
    </row>
    <row r="2623" spans="1:7">
      <c r="A2623" s="270" t="s">
        <v>5237</v>
      </c>
      <c r="B2623" s="270" t="s">
        <v>5238</v>
      </c>
      <c r="C2623" s="270">
        <v>2328</v>
      </c>
      <c r="D2623" s="270">
        <v>987</v>
      </c>
      <c r="E2623" s="270">
        <v>12</v>
      </c>
      <c r="F2623" s="270">
        <v>2.7957894736842106</v>
      </c>
      <c r="G2623" s="270" t="s">
        <v>223</v>
      </c>
    </row>
    <row r="2624" spans="1:7">
      <c r="A2624" s="270" t="s">
        <v>5239</v>
      </c>
      <c r="B2624" s="270" t="s">
        <v>5240</v>
      </c>
      <c r="C2624" s="270">
        <v>2286</v>
      </c>
      <c r="D2624" s="270">
        <v>989.18799999999999</v>
      </c>
      <c r="E2624" s="270">
        <v>12</v>
      </c>
      <c r="F2624" s="270">
        <v>0</v>
      </c>
      <c r="G2624" s="270" t="s">
        <v>217</v>
      </c>
    </row>
    <row r="2625" spans="1:7">
      <c r="A2625" s="270" t="s">
        <v>5241</v>
      </c>
      <c r="B2625" s="270" t="s">
        <v>5242</v>
      </c>
      <c r="C2625" s="270">
        <v>2793</v>
      </c>
      <c r="D2625" s="270">
        <v>974.97575000000006</v>
      </c>
      <c r="E2625" s="270">
        <v>11</v>
      </c>
      <c r="F2625" s="270">
        <v>2.0699999999999998</v>
      </c>
      <c r="G2625" s="270" t="s">
        <v>220</v>
      </c>
    </row>
    <row r="2626" spans="1:7">
      <c r="A2626" s="270" t="s">
        <v>5243</v>
      </c>
      <c r="B2626" s="270" t="s">
        <v>5244</v>
      </c>
      <c r="C2626" s="270">
        <v>2142</v>
      </c>
      <c r="D2626" s="270">
        <v>969.61300000000006</v>
      </c>
      <c r="E2626" s="270">
        <v>11</v>
      </c>
      <c r="F2626" s="270">
        <v>0</v>
      </c>
      <c r="G2626" s="270" t="s">
        <v>217</v>
      </c>
    </row>
    <row r="2627" spans="1:7">
      <c r="A2627" s="270" t="s">
        <v>5245</v>
      </c>
      <c r="B2627" s="270" t="s">
        <v>5246</v>
      </c>
      <c r="C2627" s="270">
        <v>2173</v>
      </c>
      <c r="D2627" s="270">
        <v>1073.5250000000001</v>
      </c>
      <c r="E2627" s="270">
        <v>15</v>
      </c>
      <c r="F2627" s="270">
        <v>0</v>
      </c>
      <c r="G2627" s="270" t="s">
        <v>217</v>
      </c>
    </row>
    <row r="2628" spans="1:7">
      <c r="A2628" s="270" t="s">
        <v>5247</v>
      </c>
      <c r="B2628" s="270" t="s">
        <v>5248</v>
      </c>
      <c r="C2628" s="270">
        <v>2631</v>
      </c>
      <c r="D2628" s="270">
        <v>1016.818</v>
      </c>
      <c r="E2628" s="270">
        <v>13</v>
      </c>
      <c r="F2628" s="270">
        <v>3.3611111111111112</v>
      </c>
      <c r="G2628" s="270" t="s">
        <v>223</v>
      </c>
    </row>
    <row r="2629" spans="1:7">
      <c r="A2629" s="270" t="s">
        <v>5249</v>
      </c>
      <c r="B2629" s="270" t="s">
        <v>5250</v>
      </c>
      <c r="C2629" s="270">
        <v>2824</v>
      </c>
      <c r="D2629" s="270">
        <v>1034.1118666666666</v>
      </c>
      <c r="E2629" s="270">
        <v>14</v>
      </c>
      <c r="F2629" s="270">
        <v>6.6</v>
      </c>
      <c r="G2629" s="270" t="s">
        <v>226</v>
      </c>
    </row>
    <row r="2630" spans="1:7">
      <c r="A2630" s="270" t="s">
        <v>5251</v>
      </c>
      <c r="B2630" s="270" t="s">
        <v>5252</v>
      </c>
      <c r="C2630" s="270">
        <v>6799</v>
      </c>
      <c r="D2630" s="270" t="s">
        <v>356</v>
      </c>
      <c r="E2630" s="270" t="s">
        <v>356</v>
      </c>
      <c r="F2630" s="270">
        <v>15</v>
      </c>
      <c r="G2630" s="270" t="s">
        <v>229</v>
      </c>
    </row>
    <row r="2631" spans="1:7">
      <c r="A2631" s="270" t="s">
        <v>5253</v>
      </c>
      <c r="B2631" s="270" t="s">
        <v>5254</v>
      </c>
      <c r="C2631" s="270">
        <v>2850</v>
      </c>
      <c r="D2631" s="270">
        <v>1025</v>
      </c>
      <c r="E2631" s="270">
        <v>13</v>
      </c>
      <c r="F2631" s="270">
        <v>2.81</v>
      </c>
      <c r="G2631" s="270" t="s">
        <v>223</v>
      </c>
    </row>
    <row r="2632" spans="1:7">
      <c r="A2632" s="270" t="s">
        <v>5255</v>
      </c>
      <c r="B2632" s="270" t="s">
        <v>5256</v>
      </c>
      <c r="C2632" s="270">
        <v>2127</v>
      </c>
      <c r="D2632" s="270">
        <v>1054.0713333333333</v>
      </c>
      <c r="E2632" s="270">
        <v>15</v>
      </c>
      <c r="F2632" s="270" t="s">
        <v>356</v>
      </c>
      <c r="G2632" s="270" t="s">
        <v>217</v>
      </c>
    </row>
    <row r="2633" spans="1:7">
      <c r="A2633" s="270" t="s">
        <v>5257</v>
      </c>
      <c r="B2633" s="270" t="s">
        <v>5258</v>
      </c>
      <c r="C2633" s="270">
        <v>2140</v>
      </c>
      <c r="D2633" s="270">
        <v>972.60699999999997</v>
      </c>
      <c r="E2633" s="270">
        <v>11</v>
      </c>
      <c r="F2633" s="270">
        <v>0</v>
      </c>
      <c r="G2633" s="270" t="s">
        <v>217</v>
      </c>
    </row>
    <row r="2634" spans="1:7">
      <c r="A2634" s="270" t="s">
        <v>5259</v>
      </c>
      <c r="B2634" s="270" t="s">
        <v>5260</v>
      </c>
      <c r="C2634" s="270">
        <v>2140</v>
      </c>
      <c r="D2634" s="270">
        <v>1020.843</v>
      </c>
      <c r="E2634" s="270">
        <v>13</v>
      </c>
      <c r="F2634" s="270">
        <v>0</v>
      </c>
      <c r="G2634" s="270" t="s">
        <v>217</v>
      </c>
    </row>
    <row r="2635" spans="1:7">
      <c r="A2635" s="270" t="s">
        <v>5261</v>
      </c>
      <c r="B2635" s="270" t="s">
        <v>5262</v>
      </c>
      <c r="C2635" s="270">
        <v>2474</v>
      </c>
      <c r="D2635" s="270">
        <v>877.45600000000002</v>
      </c>
      <c r="E2635" s="270">
        <v>8</v>
      </c>
      <c r="F2635" s="270">
        <v>2.0321052631578942</v>
      </c>
      <c r="G2635" s="270" t="s">
        <v>220</v>
      </c>
    </row>
    <row r="2636" spans="1:7">
      <c r="A2636" s="270" t="s">
        <v>5263</v>
      </c>
      <c r="B2636" s="270" t="s">
        <v>5264</v>
      </c>
      <c r="C2636" s="270">
        <v>2825</v>
      </c>
      <c r="D2636" s="270">
        <v>1030</v>
      </c>
      <c r="E2636" s="270">
        <v>14</v>
      </c>
      <c r="F2636" s="270">
        <v>8.1233333333333331</v>
      </c>
      <c r="G2636" s="270" t="s">
        <v>226</v>
      </c>
    </row>
    <row r="2637" spans="1:7">
      <c r="A2637" s="270" t="s">
        <v>5265</v>
      </c>
      <c r="B2637" s="270" t="s">
        <v>5266</v>
      </c>
      <c r="C2637" s="270">
        <v>2795</v>
      </c>
      <c r="D2637" s="270">
        <v>1019.7131145833332</v>
      </c>
      <c r="E2637" s="270">
        <v>13</v>
      </c>
      <c r="F2637" s="270">
        <v>1.55</v>
      </c>
      <c r="G2637" s="270" t="s">
        <v>220</v>
      </c>
    </row>
    <row r="2638" spans="1:7">
      <c r="A2638" s="270" t="s">
        <v>5267</v>
      </c>
      <c r="B2638" s="270" t="s">
        <v>5268</v>
      </c>
      <c r="C2638" s="270">
        <v>2845</v>
      </c>
      <c r="D2638" s="270">
        <v>979.06999999999994</v>
      </c>
      <c r="E2638" s="270">
        <v>12</v>
      </c>
      <c r="F2638" s="270">
        <v>1.1499999999999999</v>
      </c>
      <c r="G2638" s="270" t="s">
        <v>220</v>
      </c>
    </row>
    <row r="2639" spans="1:7">
      <c r="A2639" s="270" t="s">
        <v>5269</v>
      </c>
      <c r="B2639" s="270" t="s">
        <v>5270</v>
      </c>
      <c r="C2639" s="270">
        <v>2646</v>
      </c>
      <c r="D2639" s="270">
        <v>1016.667</v>
      </c>
      <c r="E2639" s="270">
        <v>13</v>
      </c>
      <c r="F2639" s="270">
        <v>2.4681818181818183</v>
      </c>
      <c r="G2639" s="270" t="s">
        <v>223</v>
      </c>
    </row>
    <row r="2640" spans="1:7">
      <c r="A2640" s="270" t="s">
        <v>5271</v>
      </c>
      <c r="B2640" s="270" t="s">
        <v>5272</v>
      </c>
      <c r="C2640" s="270">
        <v>2484</v>
      </c>
      <c r="D2640" s="270">
        <v>959.2</v>
      </c>
      <c r="E2640" s="270">
        <v>11</v>
      </c>
      <c r="F2640" s="270">
        <v>0.80812499999999987</v>
      </c>
      <c r="G2640" s="270" t="s">
        <v>220</v>
      </c>
    </row>
    <row r="2641" spans="1:7">
      <c r="A2641" s="270" t="s">
        <v>5273</v>
      </c>
      <c r="B2641" s="270" t="s">
        <v>5274</v>
      </c>
      <c r="C2641" s="270">
        <v>2170</v>
      </c>
      <c r="D2641" s="270">
        <v>1033.653</v>
      </c>
      <c r="E2641" s="270">
        <v>14</v>
      </c>
      <c r="F2641" s="270">
        <v>0</v>
      </c>
      <c r="G2641" s="270" t="s">
        <v>217</v>
      </c>
    </row>
    <row r="2642" spans="1:7">
      <c r="A2642" s="270" t="s">
        <v>5275</v>
      </c>
      <c r="B2642" s="270" t="s">
        <v>5274</v>
      </c>
      <c r="C2642" s="270">
        <v>2171</v>
      </c>
      <c r="D2642" s="270">
        <v>1033.653</v>
      </c>
      <c r="E2642" s="270">
        <v>14</v>
      </c>
      <c r="F2642" s="270">
        <v>0</v>
      </c>
      <c r="G2642" s="270" t="s">
        <v>217</v>
      </c>
    </row>
    <row r="2643" spans="1:7">
      <c r="A2643" s="270" t="s">
        <v>5276</v>
      </c>
      <c r="B2643" s="270" t="s">
        <v>5277</v>
      </c>
      <c r="C2643" s="270">
        <v>2077</v>
      </c>
      <c r="D2643" s="270">
        <v>1104.1969999999999</v>
      </c>
      <c r="E2643" s="270">
        <v>17</v>
      </c>
      <c r="F2643" s="270">
        <v>0</v>
      </c>
      <c r="G2643" s="270" t="s">
        <v>217</v>
      </c>
    </row>
    <row r="2644" spans="1:7">
      <c r="A2644" s="270" t="s">
        <v>5278</v>
      </c>
      <c r="B2644" s="270" t="s">
        <v>5279</v>
      </c>
      <c r="C2644" s="270">
        <v>2077</v>
      </c>
      <c r="D2644" s="270">
        <v>1046.836</v>
      </c>
      <c r="E2644" s="270">
        <v>14</v>
      </c>
      <c r="F2644" s="270">
        <v>0</v>
      </c>
      <c r="G2644" s="270" t="s">
        <v>217</v>
      </c>
    </row>
    <row r="2645" spans="1:7">
      <c r="A2645" s="270" t="s">
        <v>5280</v>
      </c>
      <c r="B2645" s="270" t="s">
        <v>5281</v>
      </c>
      <c r="C2645" s="270">
        <v>2580</v>
      </c>
      <c r="D2645" s="270">
        <v>1032.1203829787237</v>
      </c>
      <c r="E2645" s="270">
        <v>14</v>
      </c>
      <c r="F2645" s="270">
        <v>2.29</v>
      </c>
      <c r="G2645" s="270" t="s">
        <v>220</v>
      </c>
    </row>
    <row r="2646" spans="1:7">
      <c r="A2646" s="270" t="s">
        <v>5282</v>
      </c>
      <c r="B2646" s="270" t="s">
        <v>5283</v>
      </c>
      <c r="C2646" s="270">
        <v>2474</v>
      </c>
      <c r="D2646" s="270">
        <v>1003.444</v>
      </c>
      <c r="E2646" s="270">
        <v>13</v>
      </c>
      <c r="F2646" s="270">
        <v>2.0321052631578942</v>
      </c>
      <c r="G2646" s="270" t="s">
        <v>220</v>
      </c>
    </row>
    <row r="2647" spans="1:7">
      <c r="A2647" s="270" t="s">
        <v>5284</v>
      </c>
      <c r="B2647" s="270" t="s">
        <v>5285</v>
      </c>
      <c r="C2647" s="270">
        <v>2320</v>
      </c>
      <c r="D2647" s="270">
        <v>929.36900000000003</v>
      </c>
      <c r="E2647" s="270">
        <v>10</v>
      </c>
      <c r="F2647" s="270">
        <v>0.55000000000000004</v>
      </c>
      <c r="G2647" s="270" t="s">
        <v>220</v>
      </c>
    </row>
    <row r="2648" spans="1:7">
      <c r="A2648" s="270" t="s">
        <v>5286</v>
      </c>
      <c r="B2648" s="270" t="s">
        <v>5287</v>
      </c>
      <c r="C2648" s="270">
        <v>2474</v>
      </c>
      <c r="D2648" s="270">
        <v>980</v>
      </c>
      <c r="E2648" s="270">
        <v>12</v>
      </c>
      <c r="F2648" s="270">
        <v>2.0321052631578942</v>
      </c>
      <c r="G2648" s="270" t="s">
        <v>220</v>
      </c>
    </row>
    <row r="2649" spans="1:7">
      <c r="A2649" s="270" t="s">
        <v>5288</v>
      </c>
      <c r="B2649" s="270" t="s">
        <v>5289</v>
      </c>
      <c r="C2649" s="270">
        <v>2328</v>
      </c>
      <c r="D2649" s="270">
        <v>1013.0229090909091</v>
      </c>
      <c r="E2649" s="270">
        <v>13</v>
      </c>
      <c r="F2649" s="270">
        <v>2.2799999999999998</v>
      </c>
      <c r="G2649" s="270" t="s">
        <v>220</v>
      </c>
    </row>
    <row r="2650" spans="1:7">
      <c r="A2650" s="270" t="s">
        <v>5290</v>
      </c>
      <c r="B2650" s="270" t="s">
        <v>5291</v>
      </c>
      <c r="C2650" s="270">
        <v>2256</v>
      </c>
      <c r="D2650" s="270">
        <v>1066.105</v>
      </c>
      <c r="E2650" s="270">
        <v>15</v>
      </c>
      <c r="F2650" s="270">
        <v>0</v>
      </c>
      <c r="G2650" s="270" t="s">
        <v>217</v>
      </c>
    </row>
    <row r="2651" spans="1:7">
      <c r="A2651" s="270" t="s">
        <v>5292</v>
      </c>
      <c r="B2651" s="270" t="s">
        <v>5293</v>
      </c>
      <c r="C2651" s="270">
        <v>2175</v>
      </c>
      <c r="D2651" s="270">
        <v>998.97199999999998</v>
      </c>
      <c r="E2651" s="270">
        <v>12</v>
      </c>
      <c r="F2651" s="270">
        <v>0</v>
      </c>
      <c r="G2651" s="270" t="s">
        <v>217</v>
      </c>
    </row>
    <row r="2652" spans="1:7">
      <c r="A2652" s="270" t="s">
        <v>5294</v>
      </c>
      <c r="B2652" s="270" t="s">
        <v>5295</v>
      </c>
      <c r="C2652" s="270">
        <v>2530</v>
      </c>
      <c r="D2652" s="270">
        <v>1050.8969999999999</v>
      </c>
      <c r="E2652" s="270">
        <v>14</v>
      </c>
      <c r="F2652" s="270">
        <v>0.40300000000000002</v>
      </c>
      <c r="G2652" s="270" t="s">
        <v>220</v>
      </c>
    </row>
    <row r="2653" spans="1:7">
      <c r="A2653" s="270" t="s">
        <v>5296</v>
      </c>
      <c r="B2653" s="270" t="s">
        <v>5297</v>
      </c>
      <c r="C2653" s="270">
        <v>2621</v>
      </c>
      <c r="D2653" s="270">
        <v>1078.7929999999999</v>
      </c>
      <c r="E2653" s="270">
        <v>16</v>
      </c>
      <c r="F2653" s="270">
        <v>0.99</v>
      </c>
      <c r="G2653" s="270" t="s">
        <v>220</v>
      </c>
    </row>
    <row r="2654" spans="1:7">
      <c r="A2654" s="270" t="s">
        <v>5298</v>
      </c>
      <c r="B2654" s="270" t="s">
        <v>5299</v>
      </c>
      <c r="C2654" s="270">
        <v>2794</v>
      </c>
      <c r="D2654" s="270">
        <v>964.923</v>
      </c>
      <c r="E2654" s="270">
        <v>11</v>
      </c>
      <c r="F2654" s="270">
        <v>2.4390909090909094</v>
      </c>
      <c r="G2654" s="270" t="s">
        <v>223</v>
      </c>
    </row>
    <row r="2655" spans="1:7">
      <c r="A2655" s="270" t="s">
        <v>5300</v>
      </c>
      <c r="B2655" s="270" t="s">
        <v>5301</v>
      </c>
      <c r="C2655" s="270">
        <v>2480</v>
      </c>
      <c r="D2655" s="270">
        <v>975.23099999999999</v>
      </c>
      <c r="E2655" s="270">
        <v>11</v>
      </c>
      <c r="F2655" s="270">
        <v>1.0053448275862069</v>
      </c>
      <c r="G2655" s="270" t="s">
        <v>220</v>
      </c>
    </row>
    <row r="2656" spans="1:7">
      <c r="A2656" s="270" t="s">
        <v>5302</v>
      </c>
      <c r="B2656" s="270" t="s">
        <v>5303</v>
      </c>
      <c r="C2656" s="270">
        <v>2360</v>
      </c>
      <c r="D2656" s="270">
        <v>952.423</v>
      </c>
      <c r="E2656" s="270">
        <v>11</v>
      </c>
      <c r="F2656" s="270">
        <v>4.1399999999999997</v>
      </c>
      <c r="G2656" s="270" t="s">
        <v>223</v>
      </c>
    </row>
    <row r="2657" spans="1:7">
      <c r="A2657" s="270" t="s">
        <v>5304</v>
      </c>
      <c r="B2657" s="270" t="s">
        <v>5303</v>
      </c>
      <c r="C2657" s="270">
        <v>2369</v>
      </c>
      <c r="D2657" s="270">
        <v>952.423</v>
      </c>
      <c r="E2657" s="270">
        <v>11</v>
      </c>
      <c r="F2657" s="270">
        <v>4.1399999999999997</v>
      </c>
      <c r="G2657" s="270" t="s">
        <v>223</v>
      </c>
    </row>
    <row r="2658" spans="1:7">
      <c r="A2658" s="270" t="s">
        <v>5305</v>
      </c>
      <c r="B2658" s="270" t="s">
        <v>5306</v>
      </c>
      <c r="C2658" s="270">
        <v>2756</v>
      </c>
      <c r="D2658" s="270">
        <v>1019.2425333333335</v>
      </c>
      <c r="E2658" s="270">
        <v>13</v>
      </c>
      <c r="F2658" s="270">
        <v>3.12</v>
      </c>
      <c r="G2658" s="270" t="s">
        <v>223</v>
      </c>
    </row>
    <row r="2659" spans="1:7">
      <c r="A2659" s="270" t="s">
        <v>5307</v>
      </c>
      <c r="B2659" s="270" t="s">
        <v>5308</v>
      </c>
      <c r="C2659" s="270">
        <v>2330</v>
      </c>
      <c r="D2659" s="270">
        <v>979.63900000000001</v>
      </c>
      <c r="E2659" s="270">
        <v>12</v>
      </c>
      <c r="F2659" s="270">
        <v>2.79</v>
      </c>
      <c r="G2659" s="270" t="s">
        <v>223</v>
      </c>
    </row>
    <row r="2660" spans="1:7">
      <c r="A2660" s="270" t="s">
        <v>5309</v>
      </c>
      <c r="B2660" s="270" t="s">
        <v>5310</v>
      </c>
      <c r="C2660" s="270">
        <v>2330</v>
      </c>
      <c r="D2660" s="270">
        <v>948</v>
      </c>
      <c r="E2660" s="270">
        <v>10</v>
      </c>
      <c r="F2660" s="270">
        <v>1.9385964912280704</v>
      </c>
      <c r="G2660" s="270" t="s">
        <v>220</v>
      </c>
    </row>
    <row r="2661" spans="1:7">
      <c r="A2661" s="270" t="s">
        <v>5311</v>
      </c>
      <c r="B2661" s="270" t="s">
        <v>5312</v>
      </c>
      <c r="C2661" s="270">
        <v>2643</v>
      </c>
      <c r="D2661" s="270">
        <v>973.48</v>
      </c>
      <c r="E2661" s="270">
        <v>11</v>
      </c>
      <c r="F2661" s="270">
        <v>1.23</v>
      </c>
      <c r="G2661" s="270" t="s">
        <v>220</v>
      </c>
    </row>
    <row r="2662" spans="1:7">
      <c r="A2662" s="270" t="s">
        <v>5313</v>
      </c>
      <c r="B2662" s="270" t="s">
        <v>5314</v>
      </c>
      <c r="C2662" s="270">
        <v>2171</v>
      </c>
      <c r="D2662" s="270">
        <v>988.70899999999995</v>
      </c>
      <c r="E2662" s="270">
        <v>12</v>
      </c>
      <c r="F2662" s="270">
        <v>0</v>
      </c>
      <c r="G2662" s="270" t="s">
        <v>217</v>
      </c>
    </row>
    <row r="2663" spans="1:7">
      <c r="A2663" s="270" t="s">
        <v>5315</v>
      </c>
      <c r="B2663" s="270" t="s">
        <v>5316</v>
      </c>
      <c r="C2663" s="270">
        <v>2640</v>
      </c>
      <c r="D2663" s="270">
        <v>1028.0635625</v>
      </c>
      <c r="E2663" s="270">
        <v>14</v>
      </c>
      <c r="F2663" s="270">
        <v>1.05</v>
      </c>
      <c r="G2663" s="270" t="s">
        <v>220</v>
      </c>
    </row>
    <row r="2664" spans="1:7">
      <c r="A2664" s="270" t="s">
        <v>5317</v>
      </c>
      <c r="B2664" s="270" t="s">
        <v>5318</v>
      </c>
      <c r="C2664" s="270">
        <v>2652</v>
      </c>
      <c r="D2664" s="270">
        <v>1000</v>
      </c>
      <c r="E2664" s="270">
        <v>12</v>
      </c>
      <c r="F2664" s="270">
        <v>3.06</v>
      </c>
      <c r="G2664" s="270" t="s">
        <v>223</v>
      </c>
    </row>
    <row r="2665" spans="1:7">
      <c r="A2665" s="270" t="s">
        <v>5319</v>
      </c>
      <c r="B2665" s="270" t="s">
        <v>5320</v>
      </c>
      <c r="C2665" s="270">
        <v>2840</v>
      </c>
      <c r="D2665" s="270">
        <v>956.55600000000004</v>
      </c>
      <c r="E2665" s="270">
        <v>11</v>
      </c>
      <c r="F2665" s="270">
        <v>12.942999999999998</v>
      </c>
      <c r="G2665" s="270" t="s">
        <v>229</v>
      </c>
    </row>
    <row r="2666" spans="1:7">
      <c r="A2666" s="270" t="s">
        <v>5321</v>
      </c>
      <c r="B2666" s="270" t="s">
        <v>5322</v>
      </c>
      <c r="C2666" s="270">
        <v>2110</v>
      </c>
      <c r="D2666" s="270">
        <v>1100.68</v>
      </c>
      <c r="E2666" s="270">
        <v>16</v>
      </c>
      <c r="F2666" s="270">
        <v>0</v>
      </c>
      <c r="G2666" s="270" t="s">
        <v>217</v>
      </c>
    </row>
    <row r="2667" spans="1:7">
      <c r="A2667" s="270" t="s">
        <v>5323</v>
      </c>
      <c r="B2667" s="270" t="s">
        <v>5324</v>
      </c>
      <c r="C2667" s="270">
        <v>2330</v>
      </c>
      <c r="D2667" s="270">
        <v>1074.519</v>
      </c>
      <c r="E2667" s="270">
        <v>15</v>
      </c>
      <c r="F2667" s="270">
        <v>1.9385964912280704</v>
      </c>
      <c r="G2667" s="270" t="s">
        <v>220</v>
      </c>
    </row>
    <row r="2668" spans="1:7">
      <c r="A2668" s="270" t="s">
        <v>5325</v>
      </c>
      <c r="B2668" s="270" t="s">
        <v>5326</v>
      </c>
      <c r="C2668" s="270">
        <v>2446</v>
      </c>
      <c r="D2668" s="270">
        <v>958</v>
      </c>
      <c r="E2668" s="270">
        <v>11</v>
      </c>
      <c r="F2668" s="270">
        <v>2.4764705882352942</v>
      </c>
      <c r="G2668" s="270" t="s">
        <v>223</v>
      </c>
    </row>
    <row r="2669" spans="1:7">
      <c r="A2669" s="270" t="s">
        <v>5327</v>
      </c>
      <c r="B2669" s="270" t="s">
        <v>5328</v>
      </c>
      <c r="C2669" s="270">
        <v>2148</v>
      </c>
      <c r="D2669" s="270">
        <v>955</v>
      </c>
      <c r="E2669" s="270">
        <v>11</v>
      </c>
      <c r="F2669" s="270">
        <v>0</v>
      </c>
      <c r="G2669" s="270" t="s">
        <v>217</v>
      </c>
    </row>
    <row r="2670" spans="1:7">
      <c r="A2670" s="270" t="s">
        <v>5329</v>
      </c>
      <c r="B2670" s="270" t="s">
        <v>5330</v>
      </c>
      <c r="C2670" s="270">
        <v>2530</v>
      </c>
      <c r="D2670" s="270">
        <v>1046</v>
      </c>
      <c r="E2670" s="270">
        <v>14</v>
      </c>
      <c r="F2670" s="270">
        <v>1.56</v>
      </c>
      <c r="G2670" s="270" t="s">
        <v>220</v>
      </c>
    </row>
    <row r="2671" spans="1:7">
      <c r="A2671" s="270" t="s">
        <v>5331</v>
      </c>
      <c r="B2671" s="270" t="s">
        <v>5330</v>
      </c>
      <c r="C2671" s="270">
        <v>2800</v>
      </c>
      <c r="D2671" s="270">
        <v>1085.308</v>
      </c>
      <c r="E2671" s="270">
        <v>16</v>
      </c>
      <c r="F2671" s="270">
        <v>1.56</v>
      </c>
      <c r="G2671" s="270" t="s">
        <v>220</v>
      </c>
    </row>
    <row r="2672" spans="1:7">
      <c r="A2672" s="270" t="s">
        <v>5332</v>
      </c>
      <c r="B2672" s="270" t="s">
        <v>5333</v>
      </c>
      <c r="C2672" s="270">
        <v>2111</v>
      </c>
      <c r="D2672" s="270">
        <v>1117.8499999999999</v>
      </c>
      <c r="E2672" s="270">
        <v>17</v>
      </c>
      <c r="F2672" s="270">
        <v>0</v>
      </c>
      <c r="G2672" s="270" t="s">
        <v>217</v>
      </c>
    </row>
    <row r="2673" spans="1:7">
      <c r="A2673" s="270" t="s">
        <v>5334</v>
      </c>
      <c r="B2673" s="270" t="s">
        <v>5335</v>
      </c>
      <c r="C2673" s="270">
        <v>2111</v>
      </c>
      <c r="D2673" s="270">
        <v>1122.029</v>
      </c>
      <c r="E2673" s="270">
        <v>17</v>
      </c>
      <c r="F2673" s="270">
        <v>0</v>
      </c>
      <c r="G2673" s="270" t="s">
        <v>217</v>
      </c>
    </row>
    <row r="2674" spans="1:7">
      <c r="A2674" s="270" t="s">
        <v>5336</v>
      </c>
      <c r="B2674" s="270" t="s">
        <v>5337</v>
      </c>
      <c r="C2674" s="270">
        <v>2482</v>
      </c>
      <c r="D2674" s="270">
        <v>862</v>
      </c>
      <c r="E2674" s="270">
        <v>7</v>
      </c>
      <c r="F2674" s="270">
        <v>0.80166666666666675</v>
      </c>
      <c r="G2674" s="270" t="s">
        <v>220</v>
      </c>
    </row>
    <row r="2675" spans="1:7">
      <c r="A2675" s="270" t="s">
        <v>5338</v>
      </c>
      <c r="B2675" s="270" t="s">
        <v>5339</v>
      </c>
      <c r="C2675" s="270">
        <v>2193</v>
      </c>
      <c r="D2675" s="270">
        <v>1006.97</v>
      </c>
      <c r="E2675" s="270">
        <v>13</v>
      </c>
      <c r="F2675" s="270">
        <v>0</v>
      </c>
      <c r="G2675" s="270" t="s">
        <v>217</v>
      </c>
    </row>
    <row r="2676" spans="1:7">
      <c r="A2676" s="270" t="s">
        <v>5340</v>
      </c>
      <c r="B2676" s="270" t="s">
        <v>5341</v>
      </c>
      <c r="C2676" s="270">
        <v>2220</v>
      </c>
      <c r="D2676" s="270">
        <v>974.44333333333327</v>
      </c>
      <c r="E2676" s="270">
        <v>11</v>
      </c>
      <c r="F2676" s="270">
        <v>0</v>
      </c>
      <c r="G2676" s="270" t="s">
        <v>217</v>
      </c>
    </row>
    <row r="2677" spans="1:7">
      <c r="A2677" s="270" t="s">
        <v>5342</v>
      </c>
      <c r="B2677" s="270" t="s">
        <v>5343</v>
      </c>
      <c r="C2677" s="270">
        <v>2220</v>
      </c>
      <c r="D2677" s="270">
        <v>1083.3869999999999</v>
      </c>
      <c r="E2677" s="270">
        <v>16</v>
      </c>
      <c r="F2677" s="270">
        <v>0</v>
      </c>
      <c r="G2677" s="270" t="s">
        <v>217</v>
      </c>
    </row>
    <row r="2678" spans="1:7">
      <c r="A2678" s="270" t="s">
        <v>5344</v>
      </c>
      <c r="B2678" s="270" t="s">
        <v>5345</v>
      </c>
      <c r="C2678" s="270">
        <v>2220</v>
      </c>
      <c r="D2678" s="270">
        <v>966.92</v>
      </c>
      <c r="E2678" s="270">
        <v>11</v>
      </c>
      <c r="F2678" s="270">
        <v>0</v>
      </c>
      <c r="G2678" s="270" t="s">
        <v>217</v>
      </c>
    </row>
    <row r="2679" spans="1:7">
      <c r="A2679" s="270" t="s">
        <v>5346</v>
      </c>
      <c r="B2679" s="270" t="s">
        <v>5347</v>
      </c>
      <c r="C2679" s="270">
        <v>2540</v>
      </c>
      <c r="D2679" s="270">
        <v>1024.8800000000001</v>
      </c>
      <c r="E2679" s="270">
        <v>13</v>
      </c>
      <c r="F2679" s="270">
        <v>0.92</v>
      </c>
      <c r="G2679" s="270" t="s">
        <v>220</v>
      </c>
    </row>
    <row r="2680" spans="1:7">
      <c r="A2680" s="270" t="s">
        <v>5348</v>
      </c>
      <c r="B2680" s="270" t="s">
        <v>5349</v>
      </c>
      <c r="C2680" s="270">
        <v>2540</v>
      </c>
      <c r="D2680" s="270">
        <v>1088</v>
      </c>
      <c r="E2680" s="270">
        <v>16</v>
      </c>
      <c r="F2680" s="270">
        <v>1.04</v>
      </c>
      <c r="G2680" s="270" t="s">
        <v>220</v>
      </c>
    </row>
    <row r="2681" spans="1:7">
      <c r="A2681" s="270" t="s">
        <v>5350</v>
      </c>
      <c r="B2681" s="270" t="s">
        <v>5351</v>
      </c>
      <c r="C2681" s="270">
        <v>2454</v>
      </c>
      <c r="D2681" s="270">
        <v>961.69023076923088</v>
      </c>
      <c r="E2681" s="270">
        <v>11</v>
      </c>
      <c r="F2681" s="270">
        <v>2.48</v>
      </c>
      <c r="G2681" s="270" t="s">
        <v>223</v>
      </c>
    </row>
    <row r="2682" spans="1:7">
      <c r="A2682" s="270" t="s">
        <v>5352</v>
      </c>
      <c r="B2682" s="270" t="s">
        <v>5353</v>
      </c>
      <c r="C2682" s="270">
        <v>2448</v>
      </c>
      <c r="D2682" s="270">
        <v>979.48299999999995</v>
      </c>
      <c r="E2682" s="270">
        <v>12</v>
      </c>
      <c r="F2682" s="270">
        <v>2.64</v>
      </c>
      <c r="G2682" s="270" t="s">
        <v>223</v>
      </c>
    </row>
    <row r="2683" spans="1:7">
      <c r="A2683" s="270" t="s">
        <v>5354</v>
      </c>
      <c r="B2683" s="270" t="s">
        <v>5355</v>
      </c>
      <c r="C2683" s="270">
        <v>2446</v>
      </c>
      <c r="D2683" s="270">
        <v>958</v>
      </c>
      <c r="E2683" s="270">
        <v>11</v>
      </c>
      <c r="F2683" s="270">
        <v>2.4764705882352942</v>
      </c>
      <c r="G2683" s="270" t="s">
        <v>223</v>
      </c>
    </row>
    <row r="2684" spans="1:7">
      <c r="A2684" s="270" t="s">
        <v>5356</v>
      </c>
      <c r="B2684" s="270" t="s">
        <v>5357</v>
      </c>
      <c r="C2684" s="270">
        <v>2463</v>
      </c>
      <c r="D2684" s="270">
        <v>989.471</v>
      </c>
      <c r="E2684" s="270">
        <v>12</v>
      </c>
      <c r="F2684" s="270">
        <v>2.2520000000000002</v>
      </c>
      <c r="G2684" s="270" t="s">
        <v>220</v>
      </c>
    </row>
    <row r="2685" spans="1:7">
      <c r="A2685" s="270" t="s">
        <v>5358</v>
      </c>
      <c r="B2685" s="270" t="s">
        <v>5359</v>
      </c>
      <c r="C2685" s="270">
        <v>2850</v>
      </c>
      <c r="D2685" s="270">
        <v>971.8</v>
      </c>
      <c r="E2685" s="270">
        <v>11</v>
      </c>
      <c r="F2685" s="270">
        <v>2.42</v>
      </c>
      <c r="G2685" s="270" t="s">
        <v>223</v>
      </c>
    </row>
    <row r="2686" spans="1:7">
      <c r="A2686" s="270" t="s">
        <v>5360</v>
      </c>
      <c r="B2686" s="270" t="s">
        <v>5361</v>
      </c>
      <c r="C2686" s="270">
        <v>2590</v>
      </c>
      <c r="D2686" s="270">
        <v>997</v>
      </c>
      <c r="E2686" s="270">
        <v>12</v>
      </c>
      <c r="F2686" s="270">
        <v>2.33</v>
      </c>
      <c r="G2686" s="270" t="s">
        <v>220</v>
      </c>
    </row>
    <row r="2687" spans="1:7">
      <c r="A2687" s="270" t="s">
        <v>5362</v>
      </c>
      <c r="B2687" s="270" t="s">
        <v>5363</v>
      </c>
      <c r="C2687" s="270">
        <v>2584</v>
      </c>
      <c r="D2687" s="270">
        <v>1020.9589999999999</v>
      </c>
      <c r="E2687" s="270">
        <v>13</v>
      </c>
      <c r="F2687" s="270">
        <v>2.04</v>
      </c>
      <c r="G2687" s="270" t="s">
        <v>220</v>
      </c>
    </row>
    <row r="2688" spans="1:7">
      <c r="A2688" s="270" t="s">
        <v>5364</v>
      </c>
      <c r="B2688" s="270" t="s">
        <v>5365</v>
      </c>
      <c r="C2688" s="270">
        <v>2540</v>
      </c>
      <c r="D2688" s="270">
        <v>1053.806</v>
      </c>
      <c r="E2688" s="270">
        <v>15</v>
      </c>
      <c r="F2688" s="270">
        <v>0.95081632653061199</v>
      </c>
      <c r="G2688" s="270" t="s">
        <v>220</v>
      </c>
    </row>
    <row r="2689" spans="1:7">
      <c r="A2689" s="270" t="s">
        <v>5366</v>
      </c>
      <c r="B2689" s="270" t="s">
        <v>5367</v>
      </c>
      <c r="C2689" s="270">
        <v>2234</v>
      </c>
      <c r="D2689" s="270">
        <v>1092.9449999999999</v>
      </c>
      <c r="E2689" s="270">
        <v>16</v>
      </c>
      <c r="F2689" s="270">
        <v>0</v>
      </c>
      <c r="G2689" s="270" t="s">
        <v>217</v>
      </c>
    </row>
    <row r="2690" spans="1:7">
      <c r="A2690" s="270" t="s">
        <v>5368</v>
      </c>
      <c r="B2690" s="270" t="s">
        <v>5369</v>
      </c>
      <c r="C2690" s="270">
        <v>2466</v>
      </c>
      <c r="D2690" s="270">
        <v>888.88499999999999</v>
      </c>
      <c r="E2690" s="270">
        <v>8</v>
      </c>
      <c r="F2690" s="270">
        <v>2.1800000000000002</v>
      </c>
      <c r="G2690" s="270" t="s">
        <v>220</v>
      </c>
    </row>
    <row r="2691" spans="1:7">
      <c r="A2691" s="270" t="s">
        <v>5370</v>
      </c>
      <c r="B2691" s="270" t="s">
        <v>5371</v>
      </c>
      <c r="C2691" s="270">
        <v>2474</v>
      </c>
      <c r="D2691" s="270">
        <v>926.52013043478246</v>
      </c>
      <c r="E2691" s="270">
        <v>10</v>
      </c>
      <c r="F2691" s="270">
        <v>2.97</v>
      </c>
      <c r="G2691" s="270" t="s">
        <v>223</v>
      </c>
    </row>
    <row r="2692" spans="1:7">
      <c r="A2692" s="270" t="s">
        <v>5372</v>
      </c>
      <c r="B2692" s="270" t="s">
        <v>5373</v>
      </c>
      <c r="C2692" s="270">
        <v>2715</v>
      </c>
      <c r="D2692" s="270">
        <v>1024.0194999999999</v>
      </c>
      <c r="E2692" s="270">
        <v>13</v>
      </c>
      <c r="F2692" s="270">
        <v>5.37</v>
      </c>
      <c r="G2692" s="270" t="s">
        <v>223</v>
      </c>
    </row>
    <row r="2693" spans="1:7">
      <c r="A2693" s="270" t="s">
        <v>5374</v>
      </c>
      <c r="B2693" s="270" t="s">
        <v>5375</v>
      </c>
      <c r="C2693" s="270">
        <v>2642</v>
      </c>
      <c r="D2693" s="270">
        <v>1061</v>
      </c>
      <c r="E2693" s="270">
        <v>15</v>
      </c>
      <c r="F2693" s="270">
        <v>2.8638461538461537</v>
      </c>
      <c r="G2693" s="270" t="s">
        <v>223</v>
      </c>
    </row>
    <row r="2694" spans="1:7">
      <c r="A2694" s="270" t="s">
        <v>5376</v>
      </c>
      <c r="B2694" s="270" t="s">
        <v>5377</v>
      </c>
      <c r="C2694" s="270">
        <v>2330</v>
      </c>
      <c r="D2694" s="270">
        <v>1023.8725151515149</v>
      </c>
      <c r="E2694" s="270">
        <v>13</v>
      </c>
      <c r="F2694" s="270">
        <v>1.4</v>
      </c>
      <c r="G2694" s="270" t="s">
        <v>220</v>
      </c>
    </row>
    <row r="2695" spans="1:7">
      <c r="A2695" s="270" t="s">
        <v>5378</v>
      </c>
      <c r="B2695" s="270" t="s">
        <v>5379</v>
      </c>
      <c r="C2695" s="270">
        <v>2627</v>
      </c>
      <c r="D2695" s="270">
        <v>1061.97</v>
      </c>
      <c r="E2695" s="270">
        <v>15</v>
      </c>
      <c r="F2695" s="270">
        <v>3.7250000000000005</v>
      </c>
      <c r="G2695" s="270" t="s">
        <v>223</v>
      </c>
    </row>
    <row r="2696" spans="1:7">
      <c r="A2696" s="270" t="s">
        <v>5380</v>
      </c>
      <c r="B2696" s="270" t="s">
        <v>5381</v>
      </c>
      <c r="C2696" s="270">
        <v>2627</v>
      </c>
      <c r="D2696" s="270">
        <v>901.16575</v>
      </c>
      <c r="E2696" s="270">
        <v>9</v>
      </c>
      <c r="F2696" s="270">
        <v>4.45</v>
      </c>
      <c r="G2696" s="270" t="s">
        <v>223</v>
      </c>
    </row>
    <row r="2697" spans="1:7">
      <c r="A2697" s="270" t="s">
        <v>5382</v>
      </c>
      <c r="B2697" s="270" t="s">
        <v>5383</v>
      </c>
      <c r="C2697" s="270">
        <v>2565</v>
      </c>
      <c r="D2697" s="270">
        <v>951.072</v>
      </c>
      <c r="E2697" s="270">
        <v>11</v>
      </c>
      <c r="F2697" s="270">
        <v>0</v>
      </c>
      <c r="G2697" s="270" t="s">
        <v>217</v>
      </c>
    </row>
    <row r="2698" spans="1:7">
      <c r="A2698" s="270" t="s">
        <v>5384</v>
      </c>
      <c r="B2698" s="270" t="s">
        <v>5385</v>
      </c>
      <c r="C2698" s="270">
        <v>2101</v>
      </c>
      <c r="D2698" s="270">
        <v>1085.7339999999999</v>
      </c>
      <c r="E2698" s="270">
        <v>16</v>
      </c>
      <c r="F2698" s="270">
        <v>0</v>
      </c>
      <c r="G2698" s="270" t="s">
        <v>217</v>
      </c>
    </row>
    <row r="2699" spans="1:7">
      <c r="A2699" s="270" t="s">
        <v>5386</v>
      </c>
      <c r="B2699" s="270" t="s">
        <v>5387</v>
      </c>
      <c r="C2699" s="270">
        <v>2483</v>
      </c>
      <c r="D2699" s="270">
        <v>926.17200000000014</v>
      </c>
      <c r="E2699" s="270">
        <v>10</v>
      </c>
      <c r="F2699" s="270">
        <v>0.96</v>
      </c>
      <c r="G2699" s="270" t="s">
        <v>220</v>
      </c>
    </row>
    <row r="2700" spans="1:7">
      <c r="A2700" s="270" t="s">
        <v>5388</v>
      </c>
      <c r="B2700" s="270" t="s">
        <v>5389</v>
      </c>
      <c r="C2700" s="270">
        <v>2429</v>
      </c>
      <c r="D2700" s="270">
        <v>968</v>
      </c>
      <c r="E2700" s="270">
        <v>11</v>
      </c>
      <c r="F2700" s="270">
        <v>1.9822222222222221</v>
      </c>
      <c r="G2700" s="270" t="s">
        <v>220</v>
      </c>
    </row>
    <row r="2701" spans="1:7">
      <c r="A2701" s="270" t="s">
        <v>5390</v>
      </c>
      <c r="B2701" s="270" t="s">
        <v>5391</v>
      </c>
      <c r="C2701" s="270">
        <v>2580</v>
      </c>
      <c r="D2701" s="270">
        <v>1032.1203829787237</v>
      </c>
      <c r="E2701" s="270">
        <v>14</v>
      </c>
      <c r="F2701" s="270">
        <v>1.37</v>
      </c>
      <c r="G2701" s="270" t="s">
        <v>220</v>
      </c>
    </row>
    <row r="2702" spans="1:7">
      <c r="A2702" s="270" t="s">
        <v>5392</v>
      </c>
      <c r="B2702" s="270" t="s">
        <v>5393</v>
      </c>
      <c r="C2702" s="270">
        <v>2360</v>
      </c>
      <c r="D2702" s="270">
        <v>910.83699999999999</v>
      </c>
      <c r="E2702" s="270">
        <v>9</v>
      </c>
      <c r="F2702" s="270">
        <v>3.13</v>
      </c>
      <c r="G2702" s="270" t="s">
        <v>223</v>
      </c>
    </row>
    <row r="2703" spans="1:7">
      <c r="A2703" s="270" t="s">
        <v>5394</v>
      </c>
      <c r="B2703" s="270" t="s">
        <v>5395</v>
      </c>
      <c r="C2703" s="270">
        <v>2422</v>
      </c>
      <c r="D2703" s="270">
        <v>985.95321739130429</v>
      </c>
      <c r="E2703" s="270">
        <v>12</v>
      </c>
      <c r="F2703" s="270">
        <v>2.95</v>
      </c>
      <c r="G2703" s="270" t="s">
        <v>223</v>
      </c>
    </row>
    <row r="2704" spans="1:7">
      <c r="A2704" s="270" t="s">
        <v>5396</v>
      </c>
      <c r="B2704" s="270" t="s">
        <v>5397</v>
      </c>
      <c r="C2704" s="270">
        <v>2422</v>
      </c>
      <c r="D2704" s="270">
        <v>986.28599999999994</v>
      </c>
      <c r="E2704" s="270">
        <v>12</v>
      </c>
      <c r="F2704" s="270">
        <v>2.7056666666666671</v>
      </c>
      <c r="G2704" s="270" t="s">
        <v>223</v>
      </c>
    </row>
    <row r="2705" spans="1:7">
      <c r="A2705" s="270" t="s">
        <v>5398</v>
      </c>
      <c r="B2705" s="270" t="s">
        <v>5399</v>
      </c>
      <c r="C2705" s="270">
        <v>2350</v>
      </c>
      <c r="D2705" s="270">
        <v>1057.5609999999999</v>
      </c>
      <c r="E2705" s="270">
        <v>15</v>
      </c>
      <c r="F2705" s="270">
        <v>3.8563636363636364</v>
      </c>
      <c r="G2705" s="270" t="s">
        <v>223</v>
      </c>
    </row>
    <row r="2706" spans="1:7">
      <c r="A2706" s="270" t="s">
        <v>5400</v>
      </c>
      <c r="B2706" s="270" t="s">
        <v>5401</v>
      </c>
      <c r="C2706" s="270">
        <v>2321</v>
      </c>
      <c r="D2706" s="270">
        <v>1037.8408999999999</v>
      </c>
      <c r="E2706" s="270">
        <v>14</v>
      </c>
      <c r="F2706" s="270">
        <v>0.2</v>
      </c>
      <c r="G2706" s="270" t="s">
        <v>217</v>
      </c>
    </row>
    <row r="2707" spans="1:7">
      <c r="A2707" s="270" t="s">
        <v>5402</v>
      </c>
      <c r="B2707" s="270" t="s">
        <v>5403</v>
      </c>
      <c r="C2707" s="270">
        <v>2474</v>
      </c>
      <c r="D2707" s="270">
        <v>960</v>
      </c>
      <c r="E2707" s="270">
        <v>11</v>
      </c>
      <c r="F2707" s="270">
        <v>2.0321052631578942</v>
      </c>
      <c r="G2707" s="270" t="s">
        <v>220</v>
      </c>
    </row>
    <row r="2708" spans="1:7">
      <c r="A2708" s="270" t="s">
        <v>5404</v>
      </c>
      <c r="B2708" s="270" t="s">
        <v>5405</v>
      </c>
      <c r="C2708" s="270">
        <v>2402</v>
      </c>
      <c r="D2708" s="270">
        <v>969.16160000000002</v>
      </c>
      <c r="E2708" s="270">
        <v>11</v>
      </c>
      <c r="F2708" s="270">
        <v>4.8600000000000003</v>
      </c>
      <c r="G2708" s="270" t="s">
        <v>223</v>
      </c>
    </row>
    <row r="2709" spans="1:7">
      <c r="A2709" s="270" t="s">
        <v>5406</v>
      </c>
      <c r="B2709" s="270" t="s">
        <v>5407</v>
      </c>
      <c r="C2709" s="270">
        <v>2347</v>
      </c>
      <c r="D2709" s="270">
        <v>958.83299999999997</v>
      </c>
      <c r="E2709" s="270">
        <v>11</v>
      </c>
      <c r="F2709" s="270">
        <v>5.0414285714285709</v>
      </c>
      <c r="G2709" s="270" t="s">
        <v>223</v>
      </c>
    </row>
    <row r="2710" spans="1:7">
      <c r="A2710" s="270" t="s">
        <v>5408</v>
      </c>
      <c r="B2710" s="270" t="s">
        <v>5409</v>
      </c>
      <c r="C2710" s="270">
        <v>2871</v>
      </c>
      <c r="D2710" s="270">
        <v>1030.5060714285714</v>
      </c>
      <c r="E2710" s="270">
        <v>14</v>
      </c>
      <c r="F2710" s="270">
        <v>4.0199999999999996</v>
      </c>
      <c r="G2710" s="270" t="s">
        <v>223</v>
      </c>
    </row>
    <row r="2711" spans="1:7">
      <c r="A2711" s="270" t="s">
        <v>5410</v>
      </c>
      <c r="B2711" s="270" t="s">
        <v>5411</v>
      </c>
      <c r="C2711" s="270">
        <v>2630</v>
      </c>
      <c r="D2711" s="270">
        <v>1052.0309999999999</v>
      </c>
      <c r="E2711" s="270">
        <v>15</v>
      </c>
      <c r="F2711" s="270">
        <v>2.1578947368421058</v>
      </c>
      <c r="G2711" s="270" t="s">
        <v>220</v>
      </c>
    </row>
    <row r="2712" spans="1:7">
      <c r="A2712" s="270" t="s">
        <v>5412</v>
      </c>
      <c r="B2712" s="270" t="s">
        <v>5413</v>
      </c>
      <c r="C2712" s="270">
        <v>2324</v>
      </c>
      <c r="D2712" s="270">
        <v>981.21281818181785</v>
      </c>
      <c r="E2712" s="270">
        <v>12</v>
      </c>
      <c r="F2712" s="270">
        <v>0.15</v>
      </c>
      <c r="G2712" s="270" t="s">
        <v>217</v>
      </c>
    </row>
    <row r="2713" spans="1:7">
      <c r="A2713" s="270" t="s">
        <v>5414</v>
      </c>
      <c r="B2713" s="270" t="s">
        <v>5415</v>
      </c>
      <c r="C2713" s="270">
        <v>2470</v>
      </c>
      <c r="D2713" s="270">
        <v>1012.904</v>
      </c>
      <c r="E2713" s="270">
        <v>13</v>
      </c>
      <c r="F2713" s="270">
        <v>1.4941666666666666</v>
      </c>
      <c r="G2713" s="270" t="s">
        <v>220</v>
      </c>
    </row>
    <row r="2714" spans="1:7">
      <c r="A2714" s="270" t="s">
        <v>5416</v>
      </c>
      <c r="B2714" s="270" t="s">
        <v>5417</v>
      </c>
      <c r="C2714" s="270">
        <v>2835</v>
      </c>
      <c r="D2714" s="270">
        <v>987.77</v>
      </c>
      <c r="E2714" s="270">
        <v>12</v>
      </c>
      <c r="F2714" s="270">
        <v>10.91</v>
      </c>
      <c r="G2714" s="270" t="s">
        <v>229</v>
      </c>
    </row>
    <row r="2715" spans="1:7">
      <c r="A2715" s="270" t="s">
        <v>5418</v>
      </c>
      <c r="B2715" s="270" t="s">
        <v>5419</v>
      </c>
      <c r="C2715" s="270">
        <v>2795</v>
      </c>
      <c r="D2715" s="270">
        <v>994</v>
      </c>
      <c r="E2715" s="270">
        <v>12</v>
      </c>
      <c r="F2715" s="270">
        <v>1.7092537313432823</v>
      </c>
      <c r="G2715" s="270" t="s">
        <v>220</v>
      </c>
    </row>
    <row r="2716" spans="1:7">
      <c r="A2716" s="270" t="s">
        <v>5420</v>
      </c>
      <c r="B2716" s="270" t="s">
        <v>5421</v>
      </c>
      <c r="C2716" s="270">
        <v>2627</v>
      </c>
      <c r="D2716" s="270">
        <v>901.16575</v>
      </c>
      <c r="E2716" s="270">
        <v>9</v>
      </c>
      <c r="F2716" s="270">
        <v>3.57</v>
      </c>
      <c r="G2716" s="270" t="s">
        <v>223</v>
      </c>
    </row>
    <row r="2717" spans="1:7">
      <c r="A2717" s="270" t="s">
        <v>5422</v>
      </c>
      <c r="B2717" s="270" t="s">
        <v>5423</v>
      </c>
      <c r="C2717" s="270">
        <v>2296</v>
      </c>
      <c r="D2717" s="270">
        <v>982.61</v>
      </c>
      <c r="E2717" s="270">
        <v>12</v>
      </c>
      <c r="F2717" s="270">
        <v>0</v>
      </c>
      <c r="G2717" s="270" t="s">
        <v>217</v>
      </c>
    </row>
    <row r="2718" spans="1:7">
      <c r="A2718" s="270" t="s">
        <v>5424</v>
      </c>
      <c r="B2718" s="270" t="s">
        <v>5425</v>
      </c>
      <c r="C2718" s="270">
        <v>2756</v>
      </c>
      <c r="D2718" s="270">
        <v>1019.2425333333335</v>
      </c>
      <c r="E2718" s="270">
        <v>13</v>
      </c>
      <c r="F2718" s="270">
        <v>1.38</v>
      </c>
      <c r="G2718" s="270" t="s">
        <v>220</v>
      </c>
    </row>
    <row r="2719" spans="1:7">
      <c r="A2719" s="270" t="s">
        <v>5426</v>
      </c>
      <c r="B2719" s="270" t="s">
        <v>5427</v>
      </c>
      <c r="C2719" s="270">
        <v>2711</v>
      </c>
      <c r="D2719" s="270">
        <v>1009.6</v>
      </c>
      <c r="E2719" s="270">
        <v>13</v>
      </c>
      <c r="F2719" s="270">
        <v>11.95</v>
      </c>
      <c r="G2719" s="270" t="s">
        <v>229</v>
      </c>
    </row>
    <row r="2720" spans="1:7">
      <c r="A2720" s="270" t="s">
        <v>5428</v>
      </c>
      <c r="B2720" s="270" t="s">
        <v>5427</v>
      </c>
      <c r="C2720" s="270">
        <v>2878</v>
      </c>
      <c r="D2720" s="270">
        <v>1009.6</v>
      </c>
      <c r="E2720" s="270">
        <v>13</v>
      </c>
      <c r="F2720" s="270">
        <v>11.95</v>
      </c>
      <c r="G2720" s="270" t="s">
        <v>229</v>
      </c>
    </row>
    <row r="2721" spans="1:7">
      <c r="A2721" s="270" t="s">
        <v>5429</v>
      </c>
      <c r="B2721" s="270" t="s">
        <v>5430</v>
      </c>
      <c r="C2721" s="270">
        <v>2460</v>
      </c>
      <c r="D2721" s="270">
        <v>921</v>
      </c>
      <c r="E2721" s="270">
        <v>9</v>
      </c>
      <c r="F2721" s="270">
        <v>3.71</v>
      </c>
      <c r="G2721" s="270" t="s">
        <v>223</v>
      </c>
    </row>
    <row r="2722" spans="1:7">
      <c r="A2722" s="270" t="s">
        <v>5431</v>
      </c>
      <c r="B2722" s="270" t="s">
        <v>5432</v>
      </c>
      <c r="C2722" s="270">
        <v>2339</v>
      </c>
      <c r="D2722" s="270">
        <v>977.58799999999997</v>
      </c>
      <c r="E2722" s="270">
        <v>12</v>
      </c>
      <c r="F2722" s="270">
        <v>3.55</v>
      </c>
      <c r="G2722" s="270" t="s">
        <v>223</v>
      </c>
    </row>
    <row r="2723" spans="1:7">
      <c r="A2723" s="270" t="s">
        <v>5433</v>
      </c>
      <c r="B2723" s="270" t="s">
        <v>5432</v>
      </c>
      <c r="C2723" s="270">
        <v>2390</v>
      </c>
      <c r="D2723" s="270">
        <v>977.58799999999997</v>
      </c>
      <c r="E2723" s="270">
        <v>12</v>
      </c>
      <c r="F2723" s="270">
        <v>3.55</v>
      </c>
      <c r="G2723" s="270" t="s">
        <v>223</v>
      </c>
    </row>
    <row r="2724" spans="1:7">
      <c r="A2724" s="270" t="s">
        <v>5434</v>
      </c>
      <c r="B2724" s="270" t="s">
        <v>5435</v>
      </c>
      <c r="C2724" s="270">
        <v>2469</v>
      </c>
      <c r="D2724" s="270">
        <v>927</v>
      </c>
      <c r="E2724" s="270">
        <v>10</v>
      </c>
      <c r="F2724" s="270">
        <v>3.62</v>
      </c>
      <c r="G2724" s="270" t="s">
        <v>223</v>
      </c>
    </row>
    <row r="2725" spans="1:7">
      <c r="A2725" s="270" t="s">
        <v>5436</v>
      </c>
      <c r="B2725" s="270" t="s">
        <v>5437</v>
      </c>
      <c r="C2725" s="270">
        <v>2463</v>
      </c>
      <c r="D2725" s="270">
        <v>984</v>
      </c>
      <c r="E2725" s="270">
        <v>12</v>
      </c>
      <c r="F2725" s="270">
        <v>2.2520000000000002</v>
      </c>
      <c r="G2725" s="270" t="s">
        <v>220</v>
      </c>
    </row>
    <row r="2726" spans="1:7">
      <c r="A2726" s="270" t="s">
        <v>5438</v>
      </c>
      <c r="B2726" s="270" t="s">
        <v>5439</v>
      </c>
      <c r="C2726" s="270">
        <v>2642</v>
      </c>
      <c r="D2726" s="270">
        <v>1047</v>
      </c>
      <c r="E2726" s="270">
        <v>14</v>
      </c>
      <c r="F2726" s="270">
        <v>2.8638461538461537</v>
      </c>
      <c r="G2726" s="270" t="s">
        <v>223</v>
      </c>
    </row>
    <row r="2727" spans="1:7">
      <c r="A2727" s="270" t="s">
        <v>5440</v>
      </c>
      <c r="B2727" s="270" t="s">
        <v>5441</v>
      </c>
      <c r="C2727" s="270">
        <v>2642</v>
      </c>
      <c r="D2727" s="270">
        <v>840.93799999999999</v>
      </c>
      <c r="E2727" s="270">
        <v>6</v>
      </c>
      <c r="F2727" s="270">
        <v>2.8638461538461537</v>
      </c>
      <c r="G2727" s="270" t="s">
        <v>223</v>
      </c>
    </row>
    <row r="2728" spans="1:7">
      <c r="A2728" s="270" t="s">
        <v>5442</v>
      </c>
      <c r="B2728" s="270" t="s">
        <v>5443</v>
      </c>
      <c r="C2728" s="270">
        <v>2533</v>
      </c>
      <c r="D2728" s="270">
        <v>1071.8889999999999</v>
      </c>
      <c r="E2728" s="270">
        <v>15</v>
      </c>
      <c r="F2728" s="270">
        <v>0.45</v>
      </c>
      <c r="G2728" s="270" t="s">
        <v>220</v>
      </c>
    </row>
    <row r="2729" spans="1:7">
      <c r="A2729" s="270" t="s">
        <v>5444</v>
      </c>
      <c r="B2729" s="270" t="s">
        <v>5445</v>
      </c>
      <c r="C2729" s="270">
        <v>2463</v>
      </c>
      <c r="D2729" s="270">
        <v>1032</v>
      </c>
      <c r="E2729" s="270">
        <v>14</v>
      </c>
      <c r="F2729" s="270">
        <v>2.2520000000000002</v>
      </c>
      <c r="G2729" s="270" t="s">
        <v>220</v>
      </c>
    </row>
    <row r="2730" spans="1:7">
      <c r="A2730" s="270" t="s">
        <v>5446</v>
      </c>
      <c r="B2730" s="270" t="s">
        <v>5447</v>
      </c>
      <c r="C2730" s="270">
        <v>2750</v>
      </c>
      <c r="D2730" s="270">
        <v>1026.8979999999999</v>
      </c>
      <c r="E2730" s="270">
        <v>14</v>
      </c>
      <c r="F2730" s="270">
        <v>0</v>
      </c>
      <c r="G2730" s="270" t="s">
        <v>217</v>
      </c>
    </row>
    <row r="2731" spans="1:7">
      <c r="A2731" s="270" t="s">
        <v>5448</v>
      </c>
      <c r="B2731" s="270" t="s">
        <v>5449</v>
      </c>
      <c r="C2731" s="270">
        <v>2226</v>
      </c>
      <c r="D2731" s="270">
        <v>1053.902</v>
      </c>
      <c r="E2731" s="270">
        <v>15</v>
      </c>
      <c r="F2731" s="270">
        <v>0</v>
      </c>
      <c r="G2731" s="270" t="s">
        <v>217</v>
      </c>
    </row>
    <row r="2732" spans="1:7">
      <c r="A2732" s="270" t="s">
        <v>5450</v>
      </c>
      <c r="B2732" s="270" t="s">
        <v>5451</v>
      </c>
      <c r="C2732" s="270">
        <v>2535</v>
      </c>
      <c r="D2732" s="270">
        <v>1074</v>
      </c>
      <c r="E2732" s="270">
        <v>15</v>
      </c>
      <c r="F2732" s="270">
        <v>0.68</v>
      </c>
      <c r="G2732" s="270" t="s">
        <v>220</v>
      </c>
    </row>
    <row r="2733" spans="1:7">
      <c r="A2733" s="270" t="s">
        <v>5452</v>
      </c>
      <c r="B2733" s="270" t="s">
        <v>5453</v>
      </c>
      <c r="C2733" s="270">
        <v>2787</v>
      </c>
      <c r="D2733" s="270">
        <v>982</v>
      </c>
      <c r="E2733" s="270">
        <v>12</v>
      </c>
      <c r="F2733" s="270">
        <v>2.73</v>
      </c>
      <c r="G2733" s="270" t="s">
        <v>223</v>
      </c>
    </row>
    <row r="2734" spans="1:7">
      <c r="A2734" s="270" t="s">
        <v>5454</v>
      </c>
      <c r="B2734" s="270" t="s">
        <v>5455</v>
      </c>
      <c r="C2734" s="270">
        <v>2582</v>
      </c>
      <c r="D2734" s="270">
        <v>1110.7829999999999</v>
      </c>
      <c r="E2734" s="270">
        <v>17</v>
      </c>
      <c r="F2734" s="270">
        <v>1.8028571428571429</v>
      </c>
      <c r="G2734" s="270" t="s">
        <v>220</v>
      </c>
    </row>
    <row r="2735" spans="1:7">
      <c r="A2735" s="270" t="s">
        <v>5456</v>
      </c>
      <c r="B2735" s="270" t="s">
        <v>5457</v>
      </c>
      <c r="C2735" s="270">
        <v>2550</v>
      </c>
      <c r="D2735" s="270">
        <v>1039.5519999999999</v>
      </c>
      <c r="E2735" s="270">
        <v>14</v>
      </c>
      <c r="F2735" s="270">
        <v>3.3</v>
      </c>
      <c r="G2735" s="270" t="s">
        <v>223</v>
      </c>
    </row>
    <row r="2736" spans="1:7">
      <c r="A2736" s="270" t="s">
        <v>5458</v>
      </c>
      <c r="B2736" s="270" t="s">
        <v>5459</v>
      </c>
      <c r="C2736" s="270">
        <v>2550</v>
      </c>
      <c r="D2736" s="270">
        <v>994.28728301886815</v>
      </c>
      <c r="E2736" s="270">
        <v>12</v>
      </c>
      <c r="F2736" s="270">
        <v>3.37</v>
      </c>
      <c r="G2736" s="270" t="s">
        <v>223</v>
      </c>
    </row>
    <row r="2737" spans="1:7">
      <c r="A2737" s="270" t="s">
        <v>5460</v>
      </c>
      <c r="B2737" s="270" t="s">
        <v>5461</v>
      </c>
      <c r="C2737" s="270">
        <v>2871</v>
      </c>
      <c r="D2737" s="270">
        <v>1081</v>
      </c>
      <c r="E2737" s="270">
        <v>16</v>
      </c>
      <c r="F2737" s="270">
        <v>3.757222222222222</v>
      </c>
      <c r="G2737" s="270" t="s">
        <v>223</v>
      </c>
    </row>
    <row r="2738" spans="1:7">
      <c r="A2738" s="270" t="s">
        <v>5462</v>
      </c>
      <c r="B2738" s="270" t="s">
        <v>5463</v>
      </c>
      <c r="C2738" s="270">
        <v>2622</v>
      </c>
      <c r="D2738" s="270">
        <v>1057</v>
      </c>
      <c r="E2738" s="270">
        <v>15</v>
      </c>
      <c r="F2738" s="270">
        <v>1.75</v>
      </c>
      <c r="G2738" s="270" t="s">
        <v>220</v>
      </c>
    </row>
    <row r="2739" spans="1:7">
      <c r="A2739" s="270" t="s">
        <v>5464</v>
      </c>
      <c r="B2739" s="270" t="s">
        <v>5465</v>
      </c>
      <c r="C2739" s="270">
        <v>4383</v>
      </c>
      <c r="D2739" s="270">
        <v>913</v>
      </c>
      <c r="E2739" s="270">
        <v>9</v>
      </c>
      <c r="F2739" s="270" t="s">
        <v>356</v>
      </c>
      <c r="G2739" s="270" t="s">
        <v>223</v>
      </c>
    </row>
    <row r="2740" spans="1:7">
      <c r="A2740" s="270" t="s">
        <v>5466</v>
      </c>
      <c r="B2740" s="270" t="s">
        <v>5467</v>
      </c>
      <c r="C2740" s="270">
        <v>2787</v>
      </c>
      <c r="D2740" s="270">
        <v>969.18281818181822</v>
      </c>
      <c r="E2740" s="270">
        <v>11</v>
      </c>
      <c r="F2740" s="270">
        <v>1.84</v>
      </c>
      <c r="G2740" s="270" t="s">
        <v>220</v>
      </c>
    </row>
    <row r="2741" spans="1:7">
      <c r="A2741" s="270" t="s">
        <v>5468</v>
      </c>
      <c r="B2741" s="270" t="s">
        <v>5469</v>
      </c>
      <c r="C2741" s="270">
        <v>2790</v>
      </c>
      <c r="D2741" s="270">
        <v>1041</v>
      </c>
      <c r="E2741" s="270">
        <v>14</v>
      </c>
      <c r="F2741" s="270">
        <v>1.2458333333333333</v>
      </c>
      <c r="G2741" s="270" t="s">
        <v>220</v>
      </c>
    </row>
    <row r="2742" spans="1:7">
      <c r="A2742" s="270" t="s">
        <v>5470</v>
      </c>
      <c r="B2742" s="270" t="s">
        <v>5471</v>
      </c>
      <c r="C2742" s="270">
        <v>2350</v>
      </c>
      <c r="D2742" s="270">
        <v>1014.5</v>
      </c>
      <c r="E2742" s="270">
        <v>13</v>
      </c>
      <c r="F2742" s="270">
        <v>4.43</v>
      </c>
      <c r="G2742" s="270" t="s">
        <v>223</v>
      </c>
    </row>
    <row r="2743" spans="1:7">
      <c r="A2743" s="270" t="s">
        <v>5472</v>
      </c>
      <c r="B2743" s="270" t="s">
        <v>5473</v>
      </c>
      <c r="C2743" s="270">
        <v>2630</v>
      </c>
      <c r="D2743" s="270">
        <v>1053.6179999999999</v>
      </c>
      <c r="E2743" s="270">
        <v>15</v>
      </c>
      <c r="F2743" s="270">
        <v>2.75</v>
      </c>
      <c r="G2743" s="270" t="s">
        <v>223</v>
      </c>
    </row>
    <row r="2744" spans="1:7">
      <c r="A2744" s="270" t="s">
        <v>5474</v>
      </c>
      <c r="B2744" s="270" t="s">
        <v>5475</v>
      </c>
      <c r="C2744" s="270">
        <v>2536</v>
      </c>
      <c r="D2744" s="270">
        <v>999</v>
      </c>
      <c r="E2744" s="270">
        <v>12</v>
      </c>
      <c r="F2744" s="270">
        <v>1.9704347826086959</v>
      </c>
      <c r="G2744" s="270" t="s">
        <v>220</v>
      </c>
    </row>
    <row r="2745" spans="1:7">
      <c r="A2745" s="270" t="s">
        <v>5476</v>
      </c>
      <c r="B2745" s="270" t="s">
        <v>5477</v>
      </c>
      <c r="C2745" s="270">
        <v>2795</v>
      </c>
      <c r="D2745" s="270">
        <v>1000.429</v>
      </c>
      <c r="E2745" s="270">
        <v>12</v>
      </c>
      <c r="F2745" s="270">
        <v>1.7092537313432823</v>
      </c>
      <c r="G2745" s="270" t="s">
        <v>220</v>
      </c>
    </row>
    <row r="2746" spans="1:7">
      <c r="A2746" s="270" t="s">
        <v>5478</v>
      </c>
      <c r="B2746" s="270" t="s">
        <v>5479</v>
      </c>
      <c r="C2746" s="270">
        <v>2716</v>
      </c>
      <c r="D2746" s="270">
        <v>1000.25</v>
      </c>
      <c r="E2746" s="270">
        <v>12</v>
      </c>
      <c r="F2746" s="270">
        <v>4.01</v>
      </c>
      <c r="G2746" s="270" t="s">
        <v>223</v>
      </c>
    </row>
    <row r="2747" spans="1:7">
      <c r="A2747" s="270" t="s">
        <v>5480</v>
      </c>
      <c r="B2747" s="270" t="s">
        <v>5481</v>
      </c>
      <c r="C2747" s="270">
        <v>2622</v>
      </c>
      <c r="D2747" s="270">
        <v>1057</v>
      </c>
      <c r="E2747" s="270">
        <v>15</v>
      </c>
      <c r="F2747" s="270">
        <v>2.2444444444444436</v>
      </c>
      <c r="G2747" s="270" t="s">
        <v>220</v>
      </c>
    </row>
    <row r="2748" spans="1:7">
      <c r="A2748" s="270" t="s">
        <v>5482</v>
      </c>
      <c r="B2748" s="270" t="s">
        <v>5483</v>
      </c>
      <c r="C2748" s="270">
        <v>2619</v>
      </c>
      <c r="D2748" s="270">
        <v>1134.347</v>
      </c>
      <c r="E2748" s="270">
        <v>17</v>
      </c>
      <c r="F2748" s="270" t="s">
        <v>356</v>
      </c>
      <c r="G2748" s="270" t="s">
        <v>217</v>
      </c>
    </row>
    <row r="2749" spans="1:7">
      <c r="A2749" s="270" t="s">
        <v>5484</v>
      </c>
      <c r="B2749" s="270" t="s">
        <v>5485</v>
      </c>
      <c r="C2749" s="270">
        <v>2533</v>
      </c>
      <c r="D2749" s="270">
        <v>1100.636</v>
      </c>
      <c r="E2749" s="270">
        <v>16</v>
      </c>
      <c r="F2749" s="270">
        <v>0.36</v>
      </c>
      <c r="G2749" s="270" t="s">
        <v>220</v>
      </c>
    </row>
    <row r="2750" spans="1:7">
      <c r="A2750" s="270" t="s">
        <v>5486</v>
      </c>
      <c r="B2750" s="270" t="s">
        <v>5487</v>
      </c>
      <c r="C2750" s="270">
        <v>2581</v>
      </c>
      <c r="D2750" s="270">
        <v>1046.318</v>
      </c>
      <c r="E2750" s="270">
        <v>14</v>
      </c>
      <c r="F2750" s="270">
        <v>1.41</v>
      </c>
      <c r="G2750" s="270" t="s">
        <v>220</v>
      </c>
    </row>
    <row r="2751" spans="1:7">
      <c r="A2751" s="270" t="s">
        <v>5488</v>
      </c>
      <c r="B2751" s="270" t="s">
        <v>5487</v>
      </c>
      <c r="C2751" s="270">
        <v>2582</v>
      </c>
      <c r="D2751" s="270">
        <v>1046.318</v>
      </c>
      <c r="E2751" s="270">
        <v>14</v>
      </c>
      <c r="F2751" s="270">
        <v>1.41</v>
      </c>
      <c r="G2751" s="270" t="s">
        <v>220</v>
      </c>
    </row>
    <row r="2752" spans="1:7">
      <c r="A2752" s="270" t="s">
        <v>5489</v>
      </c>
      <c r="B2752" s="270" t="s">
        <v>5490</v>
      </c>
      <c r="C2752" s="270">
        <v>2540</v>
      </c>
      <c r="D2752" s="270">
        <v>948</v>
      </c>
      <c r="E2752" s="270">
        <v>10</v>
      </c>
      <c r="F2752" s="270">
        <v>1.4</v>
      </c>
      <c r="G2752" s="270" t="s">
        <v>220</v>
      </c>
    </row>
    <row r="2753" spans="1:7">
      <c r="A2753" s="270" t="s">
        <v>5491</v>
      </c>
      <c r="B2753" s="270" t="s">
        <v>5492</v>
      </c>
      <c r="C2753" s="270">
        <v>2580</v>
      </c>
      <c r="D2753" s="270">
        <v>1012.667</v>
      </c>
      <c r="E2753" s="270">
        <v>13</v>
      </c>
      <c r="F2753" s="270">
        <v>3.45</v>
      </c>
      <c r="G2753" s="270" t="s">
        <v>223</v>
      </c>
    </row>
    <row r="2754" spans="1:7">
      <c r="A2754" s="270" t="s">
        <v>5493</v>
      </c>
      <c r="B2754" s="270" t="s">
        <v>5492</v>
      </c>
      <c r="C2754" s="270">
        <v>2787</v>
      </c>
      <c r="D2754" s="270">
        <v>1012.667</v>
      </c>
      <c r="E2754" s="270">
        <v>13</v>
      </c>
      <c r="F2754" s="270">
        <v>3.45</v>
      </c>
      <c r="G2754" s="270" t="s">
        <v>223</v>
      </c>
    </row>
    <row r="2755" spans="1:7">
      <c r="A2755" s="270" t="s">
        <v>5494</v>
      </c>
      <c r="B2755" s="270" t="s">
        <v>5495</v>
      </c>
      <c r="C2755" s="270">
        <v>2795</v>
      </c>
      <c r="D2755" s="270">
        <v>1019.7131145833332</v>
      </c>
      <c r="E2755" s="270">
        <v>13</v>
      </c>
      <c r="F2755" s="270">
        <v>1.56</v>
      </c>
      <c r="G2755" s="270" t="s">
        <v>220</v>
      </c>
    </row>
    <row r="2756" spans="1:7">
      <c r="A2756" s="270" t="s">
        <v>5496</v>
      </c>
      <c r="B2756" s="270" t="s">
        <v>5497</v>
      </c>
      <c r="C2756" s="270">
        <v>2330</v>
      </c>
      <c r="D2756" s="270">
        <v>1035.509</v>
      </c>
      <c r="E2756" s="270">
        <v>14</v>
      </c>
      <c r="F2756" s="270">
        <v>1.99</v>
      </c>
      <c r="G2756" s="270" t="s">
        <v>220</v>
      </c>
    </row>
    <row r="2757" spans="1:7">
      <c r="A2757" s="270" t="s">
        <v>5498</v>
      </c>
      <c r="B2757" s="270" t="s">
        <v>5499</v>
      </c>
      <c r="C2757" s="270">
        <v>2431</v>
      </c>
      <c r="D2757" s="270">
        <v>968</v>
      </c>
      <c r="E2757" s="270">
        <v>11</v>
      </c>
      <c r="F2757" s="270">
        <v>2.9</v>
      </c>
      <c r="G2757" s="270" t="s">
        <v>223</v>
      </c>
    </row>
    <row r="2758" spans="1:7">
      <c r="A2758" s="270" t="s">
        <v>5500</v>
      </c>
      <c r="B2758" s="270" t="s">
        <v>5501</v>
      </c>
      <c r="C2758" s="270">
        <v>2540</v>
      </c>
      <c r="D2758" s="270">
        <v>1002.607</v>
      </c>
      <c r="E2758" s="270">
        <v>13</v>
      </c>
      <c r="F2758" s="270">
        <v>1.26</v>
      </c>
      <c r="G2758" s="270" t="s">
        <v>220</v>
      </c>
    </row>
    <row r="2759" spans="1:7">
      <c r="A2759" s="270" t="s">
        <v>5502</v>
      </c>
      <c r="B2759" s="270" t="s">
        <v>5503</v>
      </c>
      <c r="C2759" s="270">
        <v>2299</v>
      </c>
      <c r="D2759" s="270">
        <v>924.29100000000005</v>
      </c>
      <c r="E2759" s="270">
        <v>9</v>
      </c>
      <c r="F2759" s="270">
        <v>0</v>
      </c>
      <c r="G2759" s="270" t="s">
        <v>217</v>
      </c>
    </row>
    <row r="2760" spans="1:7">
      <c r="A2760" s="270" t="s">
        <v>5504</v>
      </c>
      <c r="B2760" s="270" t="s">
        <v>5505</v>
      </c>
      <c r="C2760" s="270">
        <v>2280</v>
      </c>
      <c r="D2760" s="270">
        <v>999.53300000000002</v>
      </c>
      <c r="E2760" s="270">
        <v>12</v>
      </c>
      <c r="F2760" s="270">
        <v>0</v>
      </c>
      <c r="G2760" s="270" t="s">
        <v>217</v>
      </c>
    </row>
    <row r="2761" spans="1:7">
      <c r="A2761" s="270" t="s">
        <v>5506</v>
      </c>
      <c r="B2761" s="270" t="s">
        <v>5507</v>
      </c>
      <c r="C2761" s="270">
        <v>2397</v>
      </c>
      <c r="D2761" s="270">
        <v>1074.3779999999999</v>
      </c>
      <c r="E2761" s="270">
        <v>15</v>
      </c>
      <c r="F2761" s="270">
        <v>5.7766666666666664</v>
      </c>
      <c r="G2761" s="270" t="s">
        <v>223</v>
      </c>
    </row>
    <row r="2762" spans="1:7">
      <c r="A2762" s="270" t="s">
        <v>5508</v>
      </c>
      <c r="B2762" s="270" t="s">
        <v>5509</v>
      </c>
      <c r="C2762" s="270">
        <v>2480</v>
      </c>
      <c r="D2762" s="270">
        <v>1007</v>
      </c>
      <c r="E2762" s="270">
        <v>13</v>
      </c>
      <c r="F2762" s="270">
        <v>1.28</v>
      </c>
      <c r="G2762" s="270" t="s">
        <v>220</v>
      </c>
    </row>
    <row r="2763" spans="1:7">
      <c r="A2763" s="270" t="s">
        <v>5510</v>
      </c>
      <c r="B2763" s="270" t="s">
        <v>5511</v>
      </c>
      <c r="C2763" s="270">
        <v>2259</v>
      </c>
      <c r="D2763" s="270">
        <v>1068.2539999999999</v>
      </c>
      <c r="E2763" s="270">
        <v>15</v>
      </c>
      <c r="F2763" s="270">
        <v>7.0000000000000007E-2</v>
      </c>
      <c r="G2763" s="270" t="s">
        <v>217</v>
      </c>
    </row>
    <row r="2764" spans="1:7">
      <c r="A2764" s="270" t="s">
        <v>5512</v>
      </c>
      <c r="B2764" s="270" t="s">
        <v>5513</v>
      </c>
      <c r="C2764" s="270">
        <v>2630</v>
      </c>
      <c r="D2764" s="270">
        <v>1051.607</v>
      </c>
      <c r="E2764" s="270">
        <v>15</v>
      </c>
      <c r="F2764" s="270">
        <v>2.1578947368421058</v>
      </c>
      <c r="G2764" s="270" t="s">
        <v>220</v>
      </c>
    </row>
    <row r="2765" spans="1:7">
      <c r="A2765" s="270" t="s">
        <v>5514</v>
      </c>
      <c r="B2765" s="270" t="s">
        <v>5515</v>
      </c>
      <c r="C2765" s="270">
        <v>2631</v>
      </c>
      <c r="D2765" s="270">
        <v>983.88900000000001</v>
      </c>
      <c r="E2765" s="270">
        <v>12</v>
      </c>
      <c r="F2765" s="270">
        <v>3.68</v>
      </c>
      <c r="G2765" s="270" t="s">
        <v>223</v>
      </c>
    </row>
    <row r="2766" spans="1:7">
      <c r="A2766" s="270" t="s">
        <v>5516</v>
      </c>
      <c r="B2766" s="270" t="s">
        <v>5515</v>
      </c>
      <c r="C2766" s="270">
        <v>2632</v>
      </c>
      <c r="D2766" s="270">
        <v>983.88900000000001</v>
      </c>
      <c r="E2766" s="270">
        <v>12</v>
      </c>
      <c r="F2766" s="270">
        <v>3.68</v>
      </c>
      <c r="G2766" s="270" t="s">
        <v>223</v>
      </c>
    </row>
    <row r="2767" spans="1:7">
      <c r="A2767" s="270" t="s">
        <v>5517</v>
      </c>
      <c r="B2767" s="270" t="s">
        <v>5518</v>
      </c>
      <c r="C2767" s="270">
        <v>2627</v>
      </c>
      <c r="D2767" s="270">
        <v>1038.5920000000001</v>
      </c>
      <c r="E2767" s="270">
        <v>14</v>
      </c>
      <c r="F2767" s="270">
        <v>2.96</v>
      </c>
      <c r="G2767" s="270" t="s">
        <v>223</v>
      </c>
    </row>
    <row r="2768" spans="1:7">
      <c r="A2768" s="270" t="s">
        <v>5519</v>
      </c>
      <c r="B2768" s="270" t="s">
        <v>5520</v>
      </c>
      <c r="C2768" s="270">
        <v>2622</v>
      </c>
      <c r="D2768" s="270">
        <v>1058.9570000000001</v>
      </c>
      <c r="E2768" s="270">
        <v>15</v>
      </c>
      <c r="F2768" s="270">
        <v>2.2444444444444436</v>
      </c>
      <c r="G2768" s="270" t="s">
        <v>220</v>
      </c>
    </row>
    <row r="2769" spans="1:7">
      <c r="A2769" s="270" t="s">
        <v>5521</v>
      </c>
      <c r="B2769" s="270" t="s">
        <v>5522</v>
      </c>
      <c r="C2769" s="270">
        <v>2642</v>
      </c>
      <c r="D2769" s="270">
        <v>1046.6189999999999</v>
      </c>
      <c r="E2769" s="270">
        <v>14</v>
      </c>
      <c r="F2769" s="270">
        <v>0.87</v>
      </c>
      <c r="G2769" s="270" t="s">
        <v>220</v>
      </c>
    </row>
    <row r="2770" spans="1:7">
      <c r="A2770" s="270" t="s">
        <v>5523</v>
      </c>
      <c r="B2770" s="270" t="s">
        <v>5524</v>
      </c>
      <c r="C2770" s="270">
        <v>2642</v>
      </c>
      <c r="D2770" s="270">
        <v>1015.667</v>
      </c>
      <c r="E2770" s="270">
        <v>13</v>
      </c>
      <c r="F2770" s="270">
        <v>3.61</v>
      </c>
      <c r="G2770" s="270" t="s">
        <v>223</v>
      </c>
    </row>
    <row r="2771" spans="1:7">
      <c r="A2771" s="270" t="s">
        <v>5525</v>
      </c>
      <c r="B2771" s="270" t="s">
        <v>5526</v>
      </c>
      <c r="C2771" s="270">
        <v>2622</v>
      </c>
      <c r="D2771" s="270">
        <v>1058.9349999999999</v>
      </c>
      <c r="E2771" s="270">
        <v>15</v>
      </c>
      <c r="F2771" s="270">
        <v>2.2444444444444436</v>
      </c>
      <c r="G2771" s="270" t="s">
        <v>220</v>
      </c>
    </row>
    <row r="2772" spans="1:7">
      <c r="A2772" s="270" t="s">
        <v>5527</v>
      </c>
      <c r="B2772" s="270" t="s">
        <v>5528</v>
      </c>
      <c r="C2772" s="270">
        <v>2575</v>
      </c>
      <c r="D2772" s="270">
        <v>1063.8130000000001</v>
      </c>
      <c r="E2772" s="270">
        <v>15</v>
      </c>
      <c r="F2772" s="270">
        <v>1.36</v>
      </c>
      <c r="G2772" s="270" t="s">
        <v>220</v>
      </c>
    </row>
    <row r="2773" spans="1:7">
      <c r="A2773" s="270" t="s">
        <v>5529</v>
      </c>
      <c r="B2773" s="270" t="s">
        <v>5528</v>
      </c>
      <c r="C2773" s="270">
        <v>2577</v>
      </c>
      <c r="D2773" s="270">
        <v>1063.8130000000001</v>
      </c>
      <c r="E2773" s="270">
        <v>15</v>
      </c>
      <c r="F2773" s="270">
        <v>1.36</v>
      </c>
      <c r="G2773" s="270" t="s">
        <v>220</v>
      </c>
    </row>
    <row r="2774" spans="1:7">
      <c r="A2774" s="270" t="s">
        <v>5530</v>
      </c>
      <c r="B2774" s="270" t="s">
        <v>5531</v>
      </c>
      <c r="C2774" s="270">
        <v>2469</v>
      </c>
      <c r="D2774" s="270">
        <v>927</v>
      </c>
      <c r="E2774" s="270">
        <v>10</v>
      </c>
      <c r="F2774" s="270">
        <v>3.1256666666666666</v>
      </c>
      <c r="G2774" s="270" t="s">
        <v>223</v>
      </c>
    </row>
    <row r="2775" spans="1:7">
      <c r="A2775" s="270" t="s">
        <v>5532</v>
      </c>
      <c r="B2775" s="270" t="s">
        <v>5533</v>
      </c>
      <c r="C2775" s="270">
        <v>2443</v>
      </c>
      <c r="D2775" s="270">
        <v>946.5</v>
      </c>
      <c r="E2775" s="270">
        <v>10</v>
      </c>
      <c r="F2775" s="270">
        <v>2.08</v>
      </c>
      <c r="G2775" s="270" t="s">
        <v>220</v>
      </c>
    </row>
    <row r="2776" spans="1:7">
      <c r="A2776" s="270" t="s">
        <v>5534</v>
      </c>
      <c r="B2776" s="270" t="s">
        <v>5535</v>
      </c>
      <c r="C2776" s="270">
        <v>2422</v>
      </c>
      <c r="D2776" s="270">
        <v>985.95321739130429</v>
      </c>
      <c r="E2776" s="270">
        <v>12</v>
      </c>
      <c r="F2776" s="270">
        <v>2.39</v>
      </c>
      <c r="G2776" s="270" t="s">
        <v>220</v>
      </c>
    </row>
    <row r="2777" spans="1:7">
      <c r="A2777" s="270" t="s">
        <v>5536</v>
      </c>
      <c r="B2777" s="270" t="s">
        <v>5537</v>
      </c>
      <c r="C2777" s="270">
        <v>2445</v>
      </c>
      <c r="D2777" s="270">
        <v>1018.409</v>
      </c>
      <c r="E2777" s="270">
        <v>13</v>
      </c>
      <c r="F2777" s="270">
        <v>1.635</v>
      </c>
      <c r="G2777" s="270" t="s">
        <v>220</v>
      </c>
    </row>
    <row r="2778" spans="1:7">
      <c r="A2778" s="270" t="s">
        <v>5538</v>
      </c>
      <c r="B2778" s="270" t="s">
        <v>5539</v>
      </c>
      <c r="C2778" s="270">
        <v>2720</v>
      </c>
      <c r="D2778" s="270">
        <v>1047</v>
      </c>
      <c r="E2778" s="270">
        <v>14</v>
      </c>
      <c r="F2778" s="270">
        <v>2.334117647058823</v>
      </c>
      <c r="G2778" s="270" t="s">
        <v>220</v>
      </c>
    </row>
    <row r="2779" spans="1:7">
      <c r="A2779" s="270" t="s">
        <v>5540</v>
      </c>
      <c r="B2779" s="270" t="s">
        <v>5541</v>
      </c>
      <c r="C2779" s="270">
        <v>2722</v>
      </c>
      <c r="D2779" s="270">
        <v>990.42899999999997</v>
      </c>
      <c r="E2779" s="270">
        <v>12</v>
      </c>
      <c r="F2779" s="270">
        <v>2.86</v>
      </c>
      <c r="G2779" s="270" t="s">
        <v>223</v>
      </c>
    </row>
    <row r="2780" spans="1:7">
      <c r="A2780" s="270" t="s">
        <v>5542</v>
      </c>
      <c r="B2780" s="270" t="s">
        <v>5541</v>
      </c>
      <c r="C2780" s="270">
        <v>2830</v>
      </c>
      <c r="D2780" s="270">
        <v>990.42899999999997</v>
      </c>
      <c r="E2780" s="270">
        <v>12</v>
      </c>
      <c r="F2780" s="270">
        <v>2.86</v>
      </c>
      <c r="G2780" s="270" t="s">
        <v>223</v>
      </c>
    </row>
    <row r="2781" spans="1:7">
      <c r="A2781" s="270" t="s">
        <v>5543</v>
      </c>
      <c r="B2781" s="270" t="s">
        <v>5544</v>
      </c>
      <c r="C2781" s="270">
        <v>2729</v>
      </c>
      <c r="D2781" s="270">
        <v>1029.0834705882353</v>
      </c>
      <c r="E2781" s="270">
        <v>14</v>
      </c>
      <c r="F2781" s="270">
        <v>2.52</v>
      </c>
      <c r="G2781" s="270" t="s">
        <v>223</v>
      </c>
    </row>
    <row r="2782" spans="1:7">
      <c r="A2782" s="270" t="s">
        <v>5545</v>
      </c>
      <c r="B2782" s="270" t="s">
        <v>5546</v>
      </c>
      <c r="C2782" s="270">
        <v>2430</v>
      </c>
      <c r="D2782" s="270">
        <v>951</v>
      </c>
      <c r="E2782" s="270">
        <v>11</v>
      </c>
      <c r="F2782" s="270">
        <v>1.5296000000000003</v>
      </c>
      <c r="G2782" s="270" t="s">
        <v>220</v>
      </c>
    </row>
    <row r="2783" spans="1:7">
      <c r="A2783" s="270" t="s">
        <v>5547</v>
      </c>
      <c r="B2783" s="270" t="s">
        <v>5548</v>
      </c>
      <c r="C2783" s="270">
        <v>2580</v>
      </c>
      <c r="D2783" s="270">
        <v>1032.1203829787237</v>
      </c>
      <c r="E2783" s="270">
        <v>14</v>
      </c>
      <c r="F2783" s="270">
        <v>0.53</v>
      </c>
      <c r="G2783" s="270" t="s">
        <v>220</v>
      </c>
    </row>
    <row r="2784" spans="1:7">
      <c r="A2784" s="270" t="s">
        <v>5549</v>
      </c>
      <c r="B2784" s="270" t="s">
        <v>5550</v>
      </c>
      <c r="C2784" s="270">
        <v>2747</v>
      </c>
      <c r="D2784" s="270">
        <v>1092.414</v>
      </c>
      <c r="E2784" s="270">
        <v>16</v>
      </c>
      <c r="F2784" s="270">
        <v>2.5000000000000001E-2</v>
      </c>
      <c r="G2784" s="270" t="s">
        <v>217</v>
      </c>
    </row>
    <row r="2785" spans="1:7">
      <c r="A2785" s="270" t="s">
        <v>5551</v>
      </c>
      <c r="B2785" s="270" t="s">
        <v>5552</v>
      </c>
      <c r="C2785" s="270">
        <v>2795</v>
      </c>
      <c r="D2785" s="270">
        <v>994</v>
      </c>
      <c r="E2785" s="270">
        <v>12</v>
      </c>
      <c r="F2785" s="270">
        <v>2.61</v>
      </c>
      <c r="G2785" s="270" t="s">
        <v>223</v>
      </c>
    </row>
    <row r="2786" spans="1:7">
      <c r="A2786" s="270" t="s">
        <v>5553</v>
      </c>
      <c r="B2786" s="270" t="s">
        <v>5554</v>
      </c>
      <c r="C2786" s="270">
        <v>2726</v>
      </c>
      <c r="D2786" s="270">
        <v>1014.091</v>
      </c>
      <c r="E2786" s="270">
        <v>13</v>
      </c>
      <c r="F2786" s="270">
        <v>2.82</v>
      </c>
      <c r="G2786" s="270" t="s">
        <v>223</v>
      </c>
    </row>
    <row r="2787" spans="1:7">
      <c r="A2787" s="270" t="s">
        <v>5555</v>
      </c>
      <c r="B2787" s="270" t="s">
        <v>5556</v>
      </c>
      <c r="C2787" s="270">
        <v>2330</v>
      </c>
      <c r="D2787" s="270">
        <v>1023.8725151515149</v>
      </c>
      <c r="E2787" s="270">
        <v>13</v>
      </c>
      <c r="F2787" s="270">
        <v>2.74</v>
      </c>
      <c r="G2787" s="270" t="s">
        <v>223</v>
      </c>
    </row>
    <row r="2788" spans="1:7">
      <c r="A2788" s="270" t="s">
        <v>5557</v>
      </c>
      <c r="B2788" s="270" t="s">
        <v>5558</v>
      </c>
      <c r="C2788" s="270">
        <v>2460</v>
      </c>
      <c r="D2788" s="270">
        <v>1008.727</v>
      </c>
      <c r="E2788" s="270">
        <v>13</v>
      </c>
      <c r="F2788" s="270">
        <v>1.95</v>
      </c>
      <c r="G2788" s="270" t="s">
        <v>220</v>
      </c>
    </row>
    <row r="2789" spans="1:7">
      <c r="A2789" s="270" t="s">
        <v>5559</v>
      </c>
      <c r="B2789" s="270" t="s">
        <v>5560</v>
      </c>
      <c r="C2789" s="270">
        <v>2810</v>
      </c>
      <c r="D2789" s="270">
        <v>997.95533333333356</v>
      </c>
      <c r="E2789" s="270">
        <v>12</v>
      </c>
      <c r="F2789" s="270">
        <v>4.8899999999999997</v>
      </c>
      <c r="G2789" s="270" t="s">
        <v>223</v>
      </c>
    </row>
    <row r="2790" spans="1:7">
      <c r="A2790" s="270" t="s">
        <v>5561</v>
      </c>
      <c r="B2790" s="270" t="s">
        <v>5562</v>
      </c>
      <c r="C2790" s="270">
        <v>2792</v>
      </c>
      <c r="D2790" s="270">
        <v>1014.856</v>
      </c>
      <c r="E2790" s="270">
        <v>13</v>
      </c>
      <c r="F2790" s="270">
        <v>2.8</v>
      </c>
      <c r="G2790" s="270" t="s">
        <v>223</v>
      </c>
    </row>
    <row r="2791" spans="1:7">
      <c r="A2791" s="270" t="s">
        <v>5563</v>
      </c>
      <c r="B2791" s="270" t="s">
        <v>5564</v>
      </c>
      <c r="C2791" s="270">
        <v>2652</v>
      </c>
      <c r="D2791" s="270">
        <v>1070</v>
      </c>
      <c r="E2791" s="270">
        <v>15</v>
      </c>
      <c r="F2791" s="270">
        <v>2.56</v>
      </c>
      <c r="G2791" s="270" t="s">
        <v>223</v>
      </c>
    </row>
    <row r="2792" spans="1:7">
      <c r="A2792" s="270" t="s">
        <v>5565</v>
      </c>
      <c r="B2792" s="270" t="s">
        <v>5564</v>
      </c>
      <c r="C2792" s="270">
        <v>2666</v>
      </c>
      <c r="D2792" s="270">
        <v>1070</v>
      </c>
      <c r="E2792" s="270">
        <v>15</v>
      </c>
      <c r="F2792" s="270">
        <v>2.56</v>
      </c>
      <c r="G2792" s="270" t="s">
        <v>223</v>
      </c>
    </row>
    <row r="2793" spans="1:7">
      <c r="A2793" s="270" t="s">
        <v>5566</v>
      </c>
      <c r="B2793" s="270" t="s">
        <v>5567</v>
      </c>
      <c r="C2793" s="270">
        <v>2663</v>
      </c>
      <c r="D2793" s="270">
        <v>916.33799999999997</v>
      </c>
      <c r="E2793" s="270">
        <v>9</v>
      </c>
      <c r="F2793" s="270">
        <v>1.84</v>
      </c>
      <c r="G2793" s="270" t="s">
        <v>220</v>
      </c>
    </row>
    <row r="2794" spans="1:7">
      <c r="A2794" s="270" t="s">
        <v>5568</v>
      </c>
      <c r="B2794" s="270" t="s">
        <v>5569</v>
      </c>
      <c r="C2794" s="270">
        <v>2870</v>
      </c>
      <c r="D2794" s="270">
        <v>1008.8697</v>
      </c>
      <c r="E2794" s="270">
        <v>13</v>
      </c>
      <c r="F2794" s="270">
        <v>3.71</v>
      </c>
      <c r="G2794" s="270" t="s">
        <v>223</v>
      </c>
    </row>
    <row r="2795" spans="1:7">
      <c r="A2795" s="270" t="s">
        <v>5570</v>
      </c>
      <c r="B2795" s="270" t="s">
        <v>5571</v>
      </c>
      <c r="C2795" s="270">
        <v>2875</v>
      </c>
      <c r="D2795" s="270">
        <v>1008.5635000000001</v>
      </c>
      <c r="E2795" s="270">
        <v>13</v>
      </c>
      <c r="F2795" s="270">
        <v>5.7</v>
      </c>
      <c r="G2795" s="270" t="s">
        <v>223</v>
      </c>
    </row>
    <row r="2796" spans="1:7">
      <c r="A2796" s="270" t="s">
        <v>5572</v>
      </c>
      <c r="B2796" s="270" t="s">
        <v>5573</v>
      </c>
      <c r="C2796" s="270">
        <v>2290</v>
      </c>
      <c r="D2796" s="270">
        <v>1025.5650000000001</v>
      </c>
      <c r="E2796" s="270">
        <v>13</v>
      </c>
      <c r="F2796" s="270">
        <v>0</v>
      </c>
      <c r="G2796" s="270" t="s">
        <v>217</v>
      </c>
    </row>
    <row r="2797" spans="1:7">
      <c r="A2797" s="270" t="s">
        <v>5574</v>
      </c>
      <c r="B2797" s="270" t="s">
        <v>5575</v>
      </c>
      <c r="C2797" s="270">
        <v>2622</v>
      </c>
      <c r="D2797" s="270">
        <v>757.2596603773585</v>
      </c>
      <c r="E2797" s="270">
        <v>3</v>
      </c>
      <c r="F2797" s="270">
        <v>2.77</v>
      </c>
      <c r="G2797" s="270" t="s">
        <v>223</v>
      </c>
    </row>
    <row r="2798" spans="1:7">
      <c r="A2798" s="270" t="s">
        <v>5576</v>
      </c>
      <c r="B2798" s="270" t="s">
        <v>5577</v>
      </c>
      <c r="C2798" s="270">
        <v>2850</v>
      </c>
      <c r="D2798" s="270">
        <v>992</v>
      </c>
      <c r="E2798" s="270">
        <v>12</v>
      </c>
      <c r="F2798" s="270">
        <v>3.63</v>
      </c>
      <c r="G2798" s="270" t="s">
        <v>223</v>
      </c>
    </row>
    <row r="2799" spans="1:7">
      <c r="A2799" s="270" t="s">
        <v>5578</v>
      </c>
      <c r="B2799" s="270" t="s">
        <v>5579</v>
      </c>
      <c r="C2799" s="270">
        <v>2454</v>
      </c>
      <c r="D2799" s="270">
        <v>894.75599999999997</v>
      </c>
      <c r="E2799" s="270">
        <v>8</v>
      </c>
      <c r="F2799" s="270">
        <v>2.61</v>
      </c>
      <c r="G2799" s="270" t="s">
        <v>223</v>
      </c>
    </row>
    <row r="2800" spans="1:7">
      <c r="A2800" s="270" t="s">
        <v>5580</v>
      </c>
      <c r="B2800" s="270" t="s">
        <v>5581</v>
      </c>
      <c r="C2800" s="270">
        <v>2550</v>
      </c>
      <c r="D2800" s="270">
        <v>1036</v>
      </c>
      <c r="E2800" s="270">
        <v>14</v>
      </c>
      <c r="F2800" s="270">
        <v>3.34</v>
      </c>
      <c r="G2800" s="270" t="s">
        <v>223</v>
      </c>
    </row>
    <row r="2801" spans="1:7">
      <c r="A2801" s="270" t="s">
        <v>5582</v>
      </c>
      <c r="B2801" s="270" t="s">
        <v>5583</v>
      </c>
      <c r="C2801" s="270">
        <v>2879</v>
      </c>
      <c r="D2801" s="270">
        <v>992.98366666666664</v>
      </c>
      <c r="E2801" s="270">
        <v>12</v>
      </c>
      <c r="F2801" s="270">
        <v>10.63</v>
      </c>
      <c r="G2801" s="270" t="s">
        <v>229</v>
      </c>
    </row>
    <row r="2802" spans="1:7">
      <c r="A2802" s="270" t="s">
        <v>5584</v>
      </c>
      <c r="B2802" s="270" t="s">
        <v>5585</v>
      </c>
      <c r="C2802" s="270">
        <v>2627</v>
      </c>
      <c r="D2802" s="270">
        <v>1031</v>
      </c>
      <c r="E2802" s="270">
        <v>14</v>
      </c>
      <c r="F2802" s="270">
        <v>3.7250000000000005</v>
      </c>
      <c r="G2802" s="270" t="s">
        <v>223</v>
      </c>
    </row>
    <row r="2803" spans="1:7">
      <c r="A2803" s="270" t="s">
        <v>5586</v>
      </c>
      <c r="B2803" s="270" t="s">
        <v>5587</v>
      </c>
      <c r="C2803" s="270">
        <v>2665</v>
      </c>
      <c r="D2803" s="270">
        <v>1028.556</v>
      </c>
      <c r="E2803" s="270">
        <v>14</v>
      </c>
      <c r="F2803" s="270">
        <v>4.3499999999999996</v>
      </c>
      <c r="G2803" s="270" t="s">
        <v>223</v>
      </c>
    </row>
    <row r="2804" spans="1:7">
      <c r="A2804" s="270" t="s">
        <v>5588</v>
      </c>
      <c r="B2804" s="270" t="s">
        <v>5589</v>
      </c>
      <c r="C2804" s="270">
        <v>2550</v>
      </c>
      <c r="D2804" s="270">
        <v>1032</v>
      </c>
      <c r="E2804" s="270">
        <v>14</v>
      </c>
      <c r="F2804" s="270">
        <v>3.41</v>
      </c>
      <c r="G2804" s="270" t="s">
        <v>223</v>
      </c>
    </row>
    <row r="2805" spans="1:7">
      <c r="A2805" s="270" t="s">
        <v>5590</v>
      </c>
      <c r="B2805" s="270" t="s">
        <v>5591</v>
      </c>
      <c r="C2805" s="270">
        <v>2530</v>
      </c>
      <c r="D2805" s="270">
        <v>992.35299999999995</v>
      </c>
      <c r="E2805" s="270">
        <v>12</v>
      </c>
      <c r="F2805" s="270">
        <v>0.40300000000000002</v>
      </c>
      <c r="G2805" s="270" t="s">
        <v>220</v>
      </c>
    </row>
    <row r="2806" spans="1:7">
      <c r="A2806" s="270" t="s">
        <v>5592</v>
      </c>
      <c r="B2806" s="270" t="s">
        <v>5593</v>
      </c>
      <c r="C2806" s="270">
        <v>2787</v>
      </c>
      <c r="D2806" s="270">
        <v>1028</v>
      </c>
      <c r="E2806" s="270">
        <v>14</v>
      </c>
      <c r="F2806" s="270">
        <v>1.5879310344827586</v>
      </c>
      <c r="G2806" s="270" t="s">
        <v>220</v>
      </c>
    </row>
    <row r="2807" spans="1:7">
      <c r="A2807" s="270" t="s">
        <v>5594</v>
      </c>
      <c r="B2807" s="270" t="s">
        <v>5595</v>
      </c>
      <c r="C2807" s="270">
        <v>2848</v>
      </c>
      <c r="D2807" s="270">
        <v>862.64499999999998</v>
      </c>
      <c r="E2807" s="270">
        <v>7</v>
      </c>
      <c r="F2807" s="270">
        <v>2.35</v>
      </c>
      <c r="G2807" s="270" t="s">
        <v>220</v>
      </c>
    </row>
    <row r="2808" spans="1:7">
      <c r="A2808" s="270" t="s">
        <v>5596</v>
      </c>
      <c r="B2808" s="270" t="s">
        <v>5597</v>
      </c>
      <c r="C2808" s="270">
        <v>2576</v>
      </c>
      <c r="D2808" s="270">
        <v>1082.818</v>
      </c>
      <c r="E2808" s="270">
        <v>16</v>
      </c>
      <c r="F2808" s="270">
        <v>0.62</v>
      </c>
      <c r="G2808" s="270" t="s">
        <v>220</v>
      </c>
    </row>
    <row r="2809" spans="1:7">
      <c r="A2809" s="270" t="s">
        <v>5598</v>
      </c>
      <c r="B2809" s="270" t="s">
        <v>5599</v>
      </c>
      <c r="C2809" s="270">
        <v>2360</v>
      </c>
      <c r="D2809" s="270">
        <v>957.82532258064521</v>
      </c>
      <c r="E2809" s="270">
        <v>11</v>
      </c>
      <c r="F2809" s="270">
        <v>4.0599999999999996</v>
      </c>
      <c r="G2809" s="270" t="s">
        <v>223</v>
      </c>
    </row>
    <row r="2810" spans="1:7">
      <c r="A2810" s="270" t="s">
        <v>5600</v>
      </c>
      <c r="B2810" s="270" t="s">
        <v>5601</v>
      </c>
      <c r="C2810" s="270">
        <v>2460</v>
      </c>
      <c r="D2810" s="270">
        <v>883.8</v>
      </c>
      <c r="E2810" s="270">
        <v>8</v>
      </c>
      <c r="F2810" s="270">
        <v>2.925238095238095</v>
      </c>
      <c r="G2810" s="270" t="s">
        <v>223</v>
      </c>
    </row>
    <row r="2811" spans="1:7">
      <c r="A2811" s="270" t="s">
        <v>5602</v>
      </c>
      <c r="B2811" s="270" t="s">
        <v>5603</v>
      </c>
      <c r="C2811" s="270">
        <v>2791</v>
      </c>
      <c r="D2811" s="270">
        <v>1032.4046666666666</v>
      </c>
      <c r="E2811" s="270">
        <v>14</v>
      </c>
      <c r="F2811" s="270">
        <v>2.4500000000000002</v>
      </c>
      <c r="G2811" s="270" t="s">
        <v>223</v>
      </c>
    </row>
    <row r="2812" spans="1:7">
      <c r="A2812" s="270" t="s">
        <v>5604</v>
      </c>
      <c r="B2812" s="270" t="s">
        <v>5605</v>
      </c>
      <c r="C2812" s="270">
        <v>2793</v>
      </c>
      <c r="D2812" s="270">
        <v>974.97575000000006</v>
      </c>
      <c r="E2812" s="270">
        <v>11</v>
      </c>
      <c r="F2812" s="270">
        <v>2.27</v>
      </c>
      <c r="G2812" s="270" t="s">
        <v>220</v>
      </c>
    </row>
    <row r="2813" spans="1:7">
      <c r="A2813" s="270" t="s">
        <v>5606</v>
      </c>
      <c r="B2813" s="270" t="s">
        <v>5607</v>
      </c>
      <c r="C2813" s="270">
        <v>2727</v>
      </c>
      <c r="D2813" s="270">
        <v>1004.4505</v>
      </c>
      <c r="E2813" s="270">
        <v>13</v>
      </c>
      <c r="F2813" s="270">
        <v>2.6</v>
      </c>
      <c r="G2813" s="270" t="s">
        <v>223</v>
      </c>
    </row>
    <row r="2814" spans="1:7">
      <c r="A2814" s="270" t="s">
        <v>5608</v>
      </c>
      <c r="B2814" s="270" t="s">
        <v>5609</v>
      </c>
      <c r="C2814" s="270">
        <v>2224</v>
      </c>
      <c r="D2814" s="270">
        <v>1091.6669999999999</v>
      </c>
      <c r="E2814" s="270">
        <v>16</v>
      </c>
      <c r="F2814" s="270" t="s">
        <v>356</v>
      </c>
      <c r="G2814" s="270" t="s">
        <v>217</v>
      </c>
    </row>
    <row r="2815" spans="1:7">
      <c r="A2815" s="270" t="s">
        <v>5610</v>
      </c>
      <c r="B2815" s="270" t="s">
        <v>5611</v>
      </c>
      <c r="C2815" s="270">
        <v>2577</v>
      </c>
      <c r="D2815" s="270">
        <v>1047.875</v>
      </c>
      <c r="E2815" s="270">
        <v>14</v>
      </c>
      <c r="F2815" s="270">
        <v>0.97</v>
      </c>
      <c r="G2815" s="270" t="s">
        <v>220</v>
      </c>
    </row>
    <row r="2816" spans="1:7">
      <c r="A2816" s="270" t="s">
        <v>5612</v>
      </c>
      <c r="B2816" s="270" t="s">
        <v>5613</v>
      </c>
      <c r="C2816" s="270">
        <v>2330</v>
      </c>
      <c r="D2816" s="270">
        <v>1023.8725151515149</v>
      </c>
      <c r="E2816" s="270">
        <v>13</v>
      </c>
      <c r="F2816" s="270">
        <v>3.5</v>
      </c>
      <c r="G2816" s="270" t="s">
        <v>223</v>
      </c>
    </row>
    <row r="2817" spans="1:7">
      <c r="A2817" s="270" t="s">
        <v>5614</v>
      </c>
      <c r="B2817" s="270" t="s">
        <v>5615</v>
      </c>
      <c r="C2817" s="270">
        <v>2800</v>
      </c>
      <c r="D2817" s="270">
        <v>1078.5709999999999</v>
      </c>
      <c r="E2817" s="270">
        <v>16</v>
      </c>
      <c r="F2817" s="270">
        <v>1.7994999999999997</v>
      </c>
      <c r="G2817" s="270" t="s">
        <v>220</v>
      </c>
    </row>
    <row r="2818" spans="1:7">
      <c r="A2818" s="270" t="s">
        <v>5616</v>
      </c>
      <c r="B2818" s="270" t="s">
        <v>5617</v>
      </c>
      <c r="C2818" s="270">
        <v>2582</v>
      </c>
      <c r="D2818" s="270">
        <v>1078</v>
      </c>
      <c r="E2818" s="270">
        <v>16</v>
      </c>
      <c r="F2818" s="270">
        <v>1.94</v>
      </c>
      <c r="G2818" s="270" t="s">
        <v>220</v>
      </c>
    </row>
    <row r="2819" spans="1:7">
      <c r="A2819" s="270" t="s">
        <v>5618</v>
      </c>
      <c r="B2819" s="270" t="s">
        <v>5619</v>
      </c>
      <c r="C2819" s="270">
        <v>2258</v>
      </c>
      <c r="D2819" s="270">
        <v>1028.5450000000001</v>
      </c>
      <c r="E2819" s="270">
        <v>14</v>
      </c>
      <c r="F2819" s="270">
        <v>0.1</v>
      </c>
      <c r="G2819" s="270" t="s">
        <v>217</v>
      </c>
    </row>
    <row r="2820" spans="1:7">
      <c r="A2820" s="270" t="s">
        <v>5620</v>
      </c>
      <c r="B2820" s="270" t="s">
        <v>5621</v>
      </c>
      <c r="C2820" s="270">
        <v>2790</v>
      </c>
      <c r="D2820" s="270">
        <v>1045</v>
      </c>
      <c r="E2820" s="270">
        <v>14</v>
      </c>
      <c r="F2820" s="270">
        <v>1.2458333333333333</v>
      </c>
      <c r="G2820" s="270" t="s">
        <v>220</v>
      </c>
    </row>
    <row r="2821" spans="1:7">
      <c r="A2821" s="270" t="s">
        <v>5622</v>
      </c>
      <c r="B2821" s="270" t="s">
        <v>5623</v>
      </c>
      <c r="C2821" s="270">
        <v>2339</v>
      </c>
      <c r="D2821" s="270">
        <v>985.29491666666672</v>
      </c>
      <c r="E2821" s="270">
        <v>12</v>
      </c>
      <c r="F2821" s="270">
        <v>3.06</v>
      </c>
      <c r="G2821" s="270" t="s">
        <v>223</v>
      </c>
    </row>
    <row r="2822" spans="1:7">
      <c r="A2822" s="270" t="s">
        <v>5624</v>
      </c>
      <c r="B2822" s="270" t="s">
        <v>5625</v>
      </c>
      <c r="C2822" s="270">
        <v>2550</v>
      </c>
      <c r="D2822" s="270">
        <v>1029</v>
      </c>
      <c r="E2822" s="270">
        <v>14</v>
      </c>
      <c r="F2822" s="270">
        <v>3.3419512195121941</v>
      </c>
      <c r="G2822" s="270" t="s">
        <v>223</v>
      </c>
    </row>
    <row r="2823" spans="1:7">
      <c r="A2823" s="270" t="s">
        <v>5626</v>
      </c>
      <c r="B2823" s="270" t="s">
        <v>5627</v>
      </c>
      <c r="C2823" s="270">
        <v>2259</v>
      </c>
      <c r="D2823" s="270">
        <v>938.77</v>
      </c>
      <c r="E2823" s="270">
        <v>10</v>
      </c>
      <c r="F2823" s="270">
        <v>0</v>
      </c>
      <c r="G2823" s="270" t="s">
        <v>217</v>
      </c>
    </row>
    <row r="2824" spans="1:7">
      <c r="A2824" s="270" t="s">
        <v>5628</v>
      </c>
      <c r="B2824" s="270" t="s">
        <v>5629</v>
      </c>
      <c r="C2824" s="270">
        <v>2661</v>
      </c>
      <c r="D2824" s="270">
        <v>1112.575</v>
      </c>
      <c r="E2824" s="270">
        <v>17</v>
      </c>
      <c r="F2824" s="270">
        <v>1.06</v>
      </c>
      <c r="G2824" s="270" t="s">
        <v>220</v>
      </c>
    </row>
    <row r="2825" spans="1:7">
      <c r="A2825" s="270" t="s">
        <v>5630</v>
      </c>
      <c r="B2825" s="270" t="s">
        <v>5631</v>
      </c>
      <c r="C2825" s="270">
        <v>2661</v>
      </c>
      <c r="D2825" s="270">
        <v>1112.575</v>
      </c>
      <c r="E2825" s="270">
        <v>17</v>
      </c>
      <c r="F2825" s="270">
        <v>1.06</v>
      </c>
      <c r="G2825" s="270" t="s">
        <v>220</v>
      </c>
    </row>
    <row r="2826" spans="1:7">
      <c r="A2826" s="270" t="s">
        <v>5632</v>
      </c>
      <c r="B2826" s="270" t="s">
        <v>5633</v>
      </c>
      <c r="C2826" s="270">
        <v>2390</v>
      </c>
      <c r="D2826" s="270">
        <v>1034</v>
      </c>
      <c r="E2826" s="270">
        <v>14</v>
      </c>
      <c r="F2826" s="270">
        <v>4.4316666666666675</v>
      </c>
      <c r="G2826" s="270" t="s">
        <v>223</v>
      </c>
    </row>
    <row r="2827" spans="1:7">
      <c r="A2827" s="270" t="s">
        <v>5634</v>
      </c>
      <c r="B2827" s="270" t="s">
        <v>5635</v>
      </c>
      <c r="C2827" s="270">
        <v>2429</v>
      </c>
      <c r="D2827" s="270">
        <v>989</v>
      </c>
      <c r="E2827" s="270">
        <v>12</v>
      </c>
      <c r="F2827" s="270">
        <v>1.9822222222222221</v>
      </c>
      <c r="G2827" s="270" t="s">
        <v>220</v>
      </c>
    </row>
    <row r="2828" spans="1:7">
      <c r="A2828" s="270" t="s">
        <v>5636</v>
      </c>
      <c r="B2828" s="270" t="s">
        <v>5637</v>
      </c>
      <c r="C2828" s="270">
        <v>2620</v>
      </c>
      <c r="D2828" s="270">
        <v>997.80799999999999</v>
      </c>
      <c r="E2828" s="270">
        <v>12</v>
      </c>
      <c r="F2828" s="270">
        <v>0</v>
      </c>
      <c r="G2828" s="270" t="s">
        <v>217</v>
      </c>
    </row>
    <row r="2829" spans="1:7">
      <c r="A2829" s="270" t="s">
        <v>5638</v>
      </c>
      <c r="B2829" s="270" t="s">
        <v>5639</v>
      </c>
      <c r="C2829" s="270">
        <v>2450</v>
      </c>
      <c r="D2829" s="270">
        <v>1023.524</v>
      </c>
      <c r="E2829" s="270">
        <v>13</v>
      </c>
      <c r="F2829" s="270">
        <v>2.2268421052631577</v>
      </c>
      <c r="G2829" s="270" t="s">
        <v>220</v>
      </c>
    </row>
    <row r="2830" spans="1:7">
      <c r="A2830" s="270" t="s">
        <v>5640</v>
      </c>
      <c r="B2830" s="270" t="s">
        <v>5641</v>
      </c>
      <c r="C2830" s="270">
        <v>2232</v>
      </c>
      <c r="D2830" s="270">
        <v>1105.8409999999999</v>
      </c>
      <c r="E2830" s="270">
        <v>17</v>
      </c>
      <c r="F2830" s="270">
        <v>0</v>
      </c>
      <c r="G2830" s="270" t="s">
        <v>217</v>
      </c>
    </row>
    <row r="2831" spans="1:7">
      <c r="A2831" s="270" t="s">
        <v>5642</v>
      </c>
      <c r="B2831" s="270" t="s">
        <v>5643</v>
      </c>
      <c r="C2831" s="270">
        <v>2250</v>
      </c>
      <c r="D2831" s="270">
        <v>1043.1959999999999</v>
      </c>
      <c r="E2831" s="270">
        <v>14</v>
      </c>
      <c r="F2831" s="270">
        <v>0</v>
      </c>
      <c r="G2831" s="270" t="s">
        <v>217</v>
      </c>
    </row>
    <row r="2832" spans="1:7">
      <c r="A2832" s="270" t="s">
        <v>5644</v>
      </c>
      <c r="B2832" s="270" t="s">
        <v>5645</v>
      </c>
      <c r="C2832" s="270">
        <v>2429</v>
      </c>
      <c r="D2832" s="270">
        <v>952.83872727272717</v>
      </c>
      <c r="E2832" s="270">
        <v>11</v>
      </c>
      <c r="F2832" s="270">
        <v>2.17</v>
      </c>
      <c r="G2832" s="270" t="s">
        <v>220</v>
      </c>
    </row>
    <row r="2833" spans="1:7">
      <c r="A2833" s="270" t="s">
        <v>5646</v>
      </c>
      <c r="B2833" s="270" t="s">
        <v>5647</v>
      </c>
      <c r="C2833" s="270">
        <v>2337</v>
      </c>
      <c r="D2833" s="270">
        <v>982</v>
      </c>
      <c r="E2833" s="270">
        <v>12</v>
      </c>
      <c r="F2833" s="270">
        <v>3.53</v>
      </c>
      <c r="G2833" s="270" t="s">
        <v>223</v>
      </c>
    </row>
    <row r="2834" spans="1:7">
      <c r="A2834" s="270" t="s">
        <v>5648</v>
      </c>
      <c r="B2834" s="270" t="s">
        <v>5649</v>
      </c>
      <c r="C2834" s="270">
        <v>2324</v>
      </c>
      <c r="D2834" s="270">
        <v>903.88800000000003</v>
      </c>
      <c r="E2834" s="270">
        <v>9</v>
      </c>
      <c r="F2834" s="270">
        <v>1.03</v>
      </c>
      <c r="G2834" s="270" t="s">
        <v>220</v>
      </c>
    </row>
    <row r="2835" spans="1:7">
      <c r="A2835" s="270" t="s">
        <v>5650</v>
      </c>
      <c r="B2835" s="270" t="s">
        <v>5651</v>
      </c>
      <c r="C2835" s="270">
        <v>2370</v>
      </c>
      <c r="D2835" s="270">
        <v>990.12139999999999</v>
      </c>
      <c r="E2835" s="270">
        <v>12</v>
      </c>
      <c r="F2835" s="270">
        <v>5.56</v>
      </c>
      <c r="G2835" s="270" t="s">
        <v>223</v>
      </c>
    </row>
    <row r="2836" spans="1:7">
      <c r="A2836" s="270" t="s">
        <v>5652</v>
      </c>
      <c r="B2836" s="270" t="s">
        <v>5653</v>
      </c>
      <c r="C2836" s="270">
        <v>2780</v>
      </c>
      <c r="D2836" s="270">
        <v>945.98400000000004</v>
      </c>
      <c r="E2836" s="270">
        <v>10</v>
      </c>
      <c r="F2836" s="270">
        <v>0.17</v>
      </c>
      <c r="G2836" s="270" t="s">
        <v>217</v>
      </c>
    </row>
    <row r="2837" spans="1:7">
      <c r="A2837" s="270" t="s">
        <v>5654</v>
      </c>
      <c r="B2837" s="270" t="s">
        <v>5655</v>
      </c>
      <c r="C2837" s="270">
        <v>2345</v>
      </c>
      <c r="D2837" s="270">
        <v>1035.3789999999999</v>
      </c>
      <c r="E2837" s="270">
        <v>14</v>
      </c>
      <c r="F2837" s="270">
        <v>2.78</v>
      </c>
      <c r="G2837" s="270" t="s">
        <v>223</v>
      </c>
    </row>
    <row r="2838" spans="1:7">
      <c r="A2838" s="270" t="s">
        <v>5656</v>
      </c>
      <c r="B2838" s="270" t="s">
        <v>5657</v>
      </c>
      <c r="C2838" s="270">
        <v>2333</v>
      </c>
      <c r="D2838" s="270">
        <v>1031.4549999999999</v>
      </c>
      <c r="E2838" s="270">
        <v>14</v>
      </c>
      <c r="F2838" s="270">
        <v>1.65</v>
      </c>
      <c r="G2838" s="270" t="s">
        <v>220</v>
      </c>
    </row>
    <row r="2839" spans="1:7">
      <c r="A2839" s="270" t="s">
        <v>5658</v>
      </c>
      <c r="B2839" s="270" t="s">
        <v>5659</v>
      </c>
      <c r="C2839" s="270">
        <v>2652</v>
      </c>
      <c r="D2839" s="270">
        <v>1033.4323333333332</v>
      </c>
      <c r="E2839" s="270">
        <v>14</v>
      </c>
      <c r="F2839" s="270">
        <v>2.23</v>
      </c>
      <c r="G2839" s="270" t="s">
        <v>220</v>
      </c>
    </row>
    <row r="2840" spans="1:7">
      <c r="A2840" s="270" t="s">
        <v>5660</v>
      </c>
      <c r="B2840" s="270" t="s">
        <v>5661</v>
      </c>
      <c r="C2840" s="270">
        <v>2558</v>
      </c>
      <c r="D2840" s="270">
        <v>1051.461</v>
      </c>
      <c r="E2840" s="270">
        <v>15</v>
      </c>
      <c r="F2840" s="270">
        <v>0</v>
      </c>
      <c r="G2840" s="270" t="s">
        <v>217</v>
      </c>
    </row>
    <row r="2841" spans="1:7">
      <c r="A2841" s="270" t="s">
        <v>5662</v>
      </c>
      <c r="B2841" s="270" t="s">
        <v>5663</v>
      </c>
      <c r="C2841" s="270">
        <v>2325</v>
      </c>
      <c r="D2841" s="270">
        <v>936.3</v>
      </c>
      <c r="E2841" s="270">
        <v>10</v>
      </c>
      <c r="F2841" s="270">
        <v>1.2191304347826086</v>
      </c>
      <c r="G2841" s="270" t="s">
        <v>220</v>
      </c>
    </row>
    <row r="2842" spans="1:7">
      <c r="A2842" s="270" t="s">
        <v>5664</v>
      </c>
      <c r="B2842" s="270" t="s">
        <v>5665</v>
      </c>
      <c r="C2842" s="270">
        <v>2787</v>
      </c>
      <c r="D2842" s="270">
        <v>969.18281818181822</v>
      </c>
      <c r="E2842" s="270">
        <v>11</v>
      </c>
      <c r="F2842" s="270">
        <v>0.39</v>
      </c>
      <c r="G2842" s="270" t="s">
        <v>220</v>
      </c>
    </row>
    <row r="2843" spans="1:7">
      <c r="A2843" s="270" t="s">
        <v>5666</v>
      </c>
      <c r="B2843" s="270" t="s">
        <v>5667</v>
      </c>
      <c r="C2843" s="270">
        <v>2340</v>
      </c>
      <c r="D2843" s="270">
        <v>1040</v>
      </c>
      <c r="E2843" s="270">
        <v>14</v>
      </c>
      <c r="F2843" s="270">
        <v>2.4462068965517245</v>
      </c>
      <c r="G2843" s="270" t="s">
        <v>223</v>
      </c>
    </row>
    <row r="2844" spans="1:7">
      <c r="A2844" s="270" t="s">
        <v>5668</v>
      </c>
      <c r="B2844" s="270" t="s">
        <v>5669</v>
      </c>
      <c r="C2844" s="270">
        <v>2404</v>
      </c>
      <c r="D2844" s="270">
        <v>938</v>
      </c>
      <c r="E2844" s="270">
        <v>10</v>
      </c>
      <c r="F2844" s="270">
        <v>4.8828571428571435</v>
      </c>
      <c r="G2844" s="270" t="s">
        <v>223</v>
      </c>
    </row>
    <row r="2845" spans="1:7">
      <c r="A2845" s="270" t="s">
        <v>5670</v>
      </c>
      <c r="B2845" s="270" t="s">
        <v>5671</v>
      </c>
      <c r="C2845" s="270">
        <v>2480</v>
      </c>
      <c r="D2845" s="270">
        <v>940</v>
      </c>
      <c r="E2845" s="270">
        <v>10</v>
      </c>
      <c r="F2845" s="270">
        <v>1.0053448275862069</v>
      </c>
      <c r="G2845" s="270" t="s">
        <v>220</v>
      </c>
    </row>
    <row r="2846" spans="1:7">
      <c r="A2846" s="270" t="s">
        <v>5672</v>
      </c>
      <c r="B2846" s="270" t="s">
        <v>5673</v>
      </c>
      <c r="C2846" s="270">
        <v>2320</v>
      </c>
      <c r="D2846" s="270">
        <v>1053</v>
      </c>
      <c r="E2846" s="270">
        <v>15</v>
      </c>
      <c r="F2846" s="270">
        <v>0.55000000000000004</v>
      </c>
      <c r="G2846" s="270" t="s">
        <v>220</v>
      </c>
    </row>
    <row r="2847" spans="1:7">
      <c r="A2847" s="270" t="s">
        <v>5674</v>
      </c>
      <c r="B2847" s="270" t="s">
        <v>5675</v>
      </c>
      <c r="C2847" s="270">
        <v>2500</v>
      </c>
      <c r="D2847" s="270">
        <v>1036.289</v>
      </c>
      <c r="E2847" s="270">
        <v>14</v>
      </c>
      <c r="F2847" s="270">
        <v>0.1</v>
      </c>
      <c r="G2847" s="270" t="s">
        <v>217</v>
      </c>
    </row>
    <row r="2848" spans="1:7">
      <c r="A2848" s="270" t="s">
        <v>5676</v>
      </c>
      <c r="B2848" s="270" t="s">
        <v>5677</v>
      </c>
      <c r="C2848" s="270">
        <v>2478</v>
      </c>
      <c r="D2848" s="270">
        <v>1011</v>
      </c>
      <c r="E2848" s="270">
        <v>13</v>
      </c>
      <c r="F2848" s="270">
        <v>0.72</v>
      </c>
      <c r="G2848" s="270" t="s">
        <v>220</v>
      </c>
    </row>
    <row r="2849" spans="1:7">
      <c r="A2849" s="270" t="s">
        <v>5678</v>
      </c>
      <c r="B2849" s="270" t="s">
        <v>5679</v>
      </c>
      <c r="C2849" s="270">
        <v>2580</v>
      </c>
      <c r="D2849" s="270">
        <v>1032.1203829787237</v>
      </c>
      <c r="E2849" s="270">
        <v>14</v>
      </c>
      <c r="F2849" s="270">
        <v>0.99</v>
      </c>
      <c r="G2849" s="270" t="s">
        <v>220</v>
      </c>
    </row>
    <row r="2850" spans="1:7">
      <c r="A2850" s="270" t="s">
        <v>5680</v>
      </c>
      <c r="B2850" s="270" t="s">
        <v>5681</v>
      </c>
      <c r="C2850" s="270">
        <v>2849</v>
      </c>
      <c r="D2850" s="270">
        <v>1004</v>
      </c>
      <c r="E2850" s="270">
        <v>13</v>
      </c>
      <c r="F2850" s="270">
        <v>3.5684999999999993</v>
      </c>
      <c r="G2850" s="270" t="s">
        <v>223</v>
      </c>
    </row>
    <row r="2851" spans="1:7">
      <c r="A2851" s="270" t="s">
        <v>5682</v>
      </c>
      <c r="B2851" s="270" t="s">
        <v>5683</v>
      </c>
      <c r="C2851" s="270">
        <v>2809</v>
      </c>
      <c r="D2851" s="270">
        <v>972.17499999999995</v>
      </c>
      <c r="E2851" s="270">
        <v>11</v>
      </c>
      <c r="F2851" s="270">
        <v>3</v>
      </c>
      <c r="G2851" s="270" t="s">
        <v>223</v>
      </c>
    </row>
    <row r="2852" spans="1:7">
      <c r="A2852" s="270" t="s">
        <v>5684</v>
      </c>
      <c r="B2852" s="270" t="s">
        <v>5685</v>
      </c>
      <c r="C2852" s="270">
        <v>2350</v>
      </c>
      <c r="D2852" s="270">
        <v>1066.375</v>
      </c>
      <c r="E2852" s="270">
        <v>15</v>
      </c>
      <c r="F2852" s="270">
        <v>3.8563636363636364</v>
      </c>
      <c r="G2852" s="270" t="s">
        <v>223</v>
      </c>
    </row>
    <row r="2853" spans="1:7">
      <c r="A2853" s="270" t="s">
        <v>5686</v>
      </c>
      <c r="B2853" s="270" t="s">
        <v>5687</v>
      </c>
      <c r="C2853" s="270">
        <v>2155</v>
      </c>
      <c r="D2853" s="270">
        <v>1115.81</v>
      </c>
      <c r="E2853" s="270">
        <v>17</v>
      </c>
      <c r="F2853" s="270">
        <v>0</v>
      </c>
      <c r="G2853" s="270" t="s">
        <v>217</v>
      </c>
    </row>
    <row r="2854" spans="1:7">
      <c r="A2854" s="270" t="s">
        <v>5688</v>
      </c>
      <c r="B2854" s="270" t="s">
        <v>5689</v>
      </c>
      <c r="C2854" s="270">
        <v>2155</v>
      </c>
      <c r="D2854" s="270">
        <v>1111.5809999999999</v>
      </c>
      <c r="E2854" s="270">
        <v>17</v>
      </c>
      <c r="F2854" s="270">
        <v>0</v>
      </c>
      <c r="G2854" s="270" t="s">
        <v>217</v>
      </c>
    </row>
    <row r="2855" spans="1:7">
      <c r="A2855" s="270" t="s">
        <v>5690</v>
      </c>
      <c r="B2855" s="270" t="s">
        <v>5689</v>
      </c>
      <c r="C2855" s="270">
        <v>2156</v>
      </c>
      <c r="D2855" s="270">
        <v>1111.5809999999999</v>
      </c>
      <c r="E2855" s="270">
        <v>17</v>
      </c>
      <c r="F2855" s="270">
        <v>0</v>
      </c>
      <c r="G2855" s="270" t="s">
        <v>217</v>
      </c>
    </row>
    <row r="2856" spans="1:7">
      <c r="A2856" s="270" t="s">
        <v>5691</v>
      </c>
      <c r="B2856" s="270" t="s">
        <v>5692</v>
      </c>
      <c r="C2856" s="270">
        <v>2795</v>
      </c>
      <c r="D2856" s="270">
        <v>983.67700000000002</v>
      </c>
      <c r="E2856" s="270">
        <v>12</v>
      </c>
      <c r="F2856" s="270">
        <v>0.83</v>
      </c>
      <c r="G2856" s="270" t="s">
        <v>220</v>
      </c>
    </row>
    <row r="2857" spans="1:7">
      <c r="A2857" s="270" t="s">
        <v>5693</v>
      </c>
      <c r="B2857" s="270" t="s">
        <v>5694</v>
      </c>
      <c r="C2857" s="270">
        <v>2380</v>
      </c>
      <c r="D2857" s="270">
        <v>1048.057</v>
      </c>
      <c r="E2857" s="270">
        <v>14</v>
      </c>
      <c r="F2857" s="270">
        <v>3.28</v>
      </c>
      <c r="G2857" s="270" t="s">
        <v>223</v>
      </c>
    </row>
    <row r="2858" spans="1:7">
      <c r="A2858" s="270" t="s">
        <v>5695</v>
      </c>
      <c r="B2858" s="270" t="s">
        <v>5696</v>
      </c>
      <c r="C2858" s="270">
        <v>2526</v>
      </c>
      <c r="D2858" s="270">
        <v>951.33299999999997</v>
      </c>
      <c r="E2858" s="270">
        <v>11</v>
      </c>
      <c r="F2858" s="270">
        <v>0.12</v>
      </c>
      <c r="G2858" s="270" t="s">
        <v>217</v>
      </c>
    </row>
    <row r="2859" spans="1:7">
      <c r="A2859" s="270" t="s">
        <v>5697</v>
      </c>
      <c r="B2859" s="270" t="s">
        <v>5698</v>
      </c>
      <c r="C2859" s="270">
        <v>2526</v>
      </c>
      <c r="D2859" s="270">
        <v>1062.4670000000001</v>
      </c>
      <c r="E2859" s="270">
        <v>15</v>
      </c>
      <c r="F2859" s="270">
        <v>0.11249999999999999</v>
      </c>
      <c r="G2859" s="270" t="s">
        <v>217</v>
      </c>
    </row>
    <row r="2860" spans="1:7">
      <c r="A2860" s="270" t="s">
        <v>5699</v>
      </c>
      <c r="B2860" s="270" t="s">
        <v>5700</v>
      </c>
      <c r="C2860" s="270">
        <v>2705</v>
      </c>
      <c r="D2860" s="270">
        <v>997.40962500000012</v>
      </c>
      <c r="E2860" s="270">
        <v>12</v>
      </c>
      <c r="F2860" s="270">
        <v>2.8</v>
      </c>
      <c r="G2860" s="270" t="s">
        <v>223</v>
      </c>
    </row>
    <row r="2861" spans="1:7">
      <c r="A2861" s="270" t="s">
        <v>5701</v>
      </c>
      <c r="B2861" s="270" t="s">
        <v>5702</v>
      </c>
      <c r="C2861" s="270">
        <v>2178</v>
      </c>
      <c r="D2861" s="270">
        <v>979.59</v>
      </c>
      <c r="E2861" s="270">
        <v>12</v>
      </c>
      <c r="F2861" s="270">
        <v>0.14000000000000001</v>
      </c>
      <c r="G2861" s="270" t="s">
        <v>217</v>
      </c>
    </row>
    <row r="2862" spans="1:7">
      <c r="A2862" s="270" t="s">
        <v>5703</v>
      </c>
      <c r="B2862" s="270" t="s">
        <v>5704</v>
      </c>
      <c r="C2862" s="270">
        <v>2440</v>
      </c>
      <c r="D2862" s="270">
        <v>912.92022448979606</v>
      </c>
      <c r="E2862" s="270">
        <v>9</v>
      </c>
      <c r="F2862" s="270">
        <v>3.1791304347826088</v>
      </c>
      <c r="G2862" s="270" t="s">
        <v>223</v>
      </c>
    </row>
    <row r="2863" spans="1:7">
      <c r="A2863" s="270" t="s">
        <v>5705</v>
      </c>
      <c r="B2863" s="270" t="s">
        <v>5706</v>
      </c>
      <c r="C2863" s="270">
        <v>2440</v>
      </c>
      <c r="D2863" s="270">
        <v>897.66700000000003</v>
      </c>
      <c r="E2863" s="270">
        <v>8</v>
      </c>
      <c r="F2863" s="270">
        <v>2.23</v>
      </c>
      <c r="G2863" s="270" t="s">
        <v>220</v>
      </c>
    </row>
    <row r="2864" spans="1:7">
      <c r="A2864" s="270" t="s">
        <v>5707</v>
      </c>
      <c r="B2864" s="270" t="s">
        <v>5708</v>
      </c>
      <c r="C2864" s="270">
        <v>2474</v>
      </c>
      <c r="D2864" s="270">
        <v>926.52013043478246</v>
      </c>
      <c r="E2864" s="270">
        <v>10</v>
      </c>
      <c r="F2864" s="270">
        <v>1.47</v>
      </c>
      <c r="G2864" s="270" t="s">
        <v>220</v>
      </c>
    </row>
    <row r="2865" spans="1:7">
      <c r="A2865" s="270" t="s">
        <v>5709</v>
      </c>
      <c r="B2865" s="270" t="s">
        <v>5710</v>
      </c>
      <c r="C2865" s="270">
        <v>2583</v>
      </c>
      <c r="D2865" s="270">
        <v>1014.5259444444445</v>
      </c>
      <c r="E2865" s="270">
        <v>13</v>
      </c>
      <c r="F2865" s="270">
        <v>2.54</v>
      </c>
      <c r="G2865" s="270" t="s">
        <v>223</v>
      </c>
    </row>
    <row r="2866" spans="1:7">
      <c r="A2866" s="270" t="s">
        <v>5711</v>
      </c>
      <c r="B2866" s="270" t="s">
        <v>5712</v>
      </c>
      <c r="C2866" s="270">
        <v>2439</v>
      </c>
      <c r="D2866" s="270">
        <v>974.79399999999998</v>
      </c>
      <c r="E2866" s="270">
        <v>11</v>
      </c>
      <c r="F2866" s="270">
        <v>1.71</v>
      </c>
      <c r="G2866" s="270" t="s">
        <v>220</v>
      </c>
    </row>
    <row r="2867" spans="1:7">
      <c r="A2867" s="270" t="s">
        <v>5713</v>
      </c>
      <c r="B2867" s="270" t="s">
        <v>5714</v>
      </c>
      <c r="C2867" s="270">
        <v>2396</v>
      </c>
      <c r="D2867" s="270">
        <v>898.63199999999995</v>
      </c>
      <c r="E2867" s="270">
        <v>8</v>
      </c>
      <c r="F2867" s="270">
        <v>6.74</v>
      </c>
      <c r="G2867" s="270" t="s">
        <v>226</v>
      </c>
    </row>
    <row r="2868" spans="1:7">
      <c r="A2868" s="270" t="s">
        <v>5715</v>
      </c>
      <c r="B2868" s="270" t="s">
        <v>5716</v>
      </c>
      <c r="C2868" s="270">
        <v>2580</v>
      </c>
      <c r="D2868" s="270">
        <v>1032.1203829787237</v>
      </c>
      <c r="E2868" s="270">
        <v>14</v>
      </c>
      <c r="F2868" s="270">
        <v>0.61</v>
      </c>
      <c r="G2868" s="270" t="s">
        <v>220</v>
      </c>
    </row>
    <row r="2869" spans="1:7">
      <c r="A2869" s="270" t="s">
        <v>5717</v>
      </c>
      <c r="B2869" s="270" t="s">
        <v>5718</v>
      </c>
      <c r="C2869" s="270">
        <v>2449</v>
      </c>
      <c r="D2869" s="270">
        <v>933.26800000000003</v>
      </c>
      <c r="E2869" s="270">
        <v>10</v>
      </c>
      <c r="F2869" s="270">
        <v>3.5499999999999994</v>
      </c>
      <c r="G2869" s="270" t="s">
        <v>223</v>
      </c>
    </row>
    <row r="2870" spans="1:7">
      <c r="A2870" s="270" t="s">
        <v>5719</v>
      </c>
      <c r="B2870" s="270" t="s">
        <v>5720</v>
      </c>
      <c r="C2870" s="270">
        <v>2586</v>
      </c>
      <c r="D2870" s="270">
        <v>986.60277777777787</v>
      </c>
      <c r="E2870" s="270">
        <v>12</v>
      </c>
      <c r="F2870" s="270">
        <v>2.31</v>
      </c>
      <c r="G2870" s="270" t="s">
        <v>220</v>
      </c>
    </row>
    <row r="2871" spans="1:7">
      <c r="A2871" s="270" t="s">
        <v>5721</v>
      </c>
      <c r="B2871" s="270" t="s">
        <v>5722</v>
      </c>
      <c r="C2871" s="270">
        <v>2033</v>
      </c>
      <c r="D2871" s="270">
        <v>1051.6079999999999</v>
      </c>
      <c r="E2871" s="270">
        <v>15</v>
      </c>
      <c r="F2871" s="270" t="s">
        <v>356</v>
      </c>
      <c r="G2871" s="270" t="s">
        <v>217</v>
      </c>
    </row>
    <row r="2872" spans="1:7">
      <c r="A2872" s="270" t="s">
        <v>5723</v>
      </c>
      <c r="B2872" s="270" t="s">
        <v>5724</v>
      </c>
      <c r="C2872" s="270">
        <v>2156</v>
      </c>
      <c r="D2872" s="270">
        <v>1097.9770000000001</v>
      </c>
      <c r="E2872" s="270">
        <v>16</v>
      </c>
      <c r="F2872" s="270">
        <v>0</v>
      </c>
      <c r="G2872" s="270" t="s">
        <v>217</v>
      </c>
    </row>
    <row r="2873" spans="1:7">
      <c r="A2873" s="270" t="s">
        <v>5725</v>
      </c>
      <c r="B2873" s="270" t="s">
        <v>5724</v>
      </c>
      <c r="C2873" s="270">
        <v>2747</v>
      </c>
      <c r="D2873" s="270">
        <v>1097.9770000000001</v>
      </c>
      <c r="E2873" s="270">
        <v>16</v>
      </c>
      <c r="F2873" s="270">
        <v>0</v>
      </c>
      <c r="G2873" s="270" t="s">
        <v>217</v>
      </c>
    </row>
    <row r="2874" spans="1:7">
      <c r="A2874" s="270" t="s">
        <v>5726</v>
      </c>
      <c r="B2874" s="270" t="s">
        <v>5727</v>
      </c>
      <c r="C2874" s="270">
        <v>2560</v>
      </c>
      <c r="D2874" s="270">
        <v>936.80200000000002</v>
      </c>
      <c r="E2874" s="270">
        <v>10</v>
      </c>
      <c r="F2874" s="270">
        <v>0.09</v>
      </c>
      <c r="G2874" s="270" t="s">
        <v>217</v>
      </c>
    </row>
    <row r="2875" spans="1:7">
      <c r="A2875" s="270" t="s">
        <v>5728</v>
      </c>
      <c r="B2875" s="270" t="s">
        <v>5729</v>
      </c>
      <c r="C2875" s="270">
        <v>2354</v>
      </c>
      <c r="D2875" s="270">
        <v>996</v>
      </c>
      <c r="E2875" s="270">
        <v>12</v>
      </c>
      <c r="F2875" s="270">
        <v>3.14</v>
      </c>
      <c r="G2875" s="270" t="s">
        <v>223</v>
      </c>
    </row>
    <row r="2876" spans="1:7">
      <c r="A2876" s="270" t="s">
        <v>5730</v>
      </c>
      <c r="B2876" s="270" t="s">
        <v>5731</v>
      </c>
      <c r="C2876" s="270">
        <v>2354</v>
      </c>
      <c r="D2876" s="270">
        <v>996</v>
      </c>
      <c r="E2876" s="270">
        <v>12</v>
      </c>
      <c r="F2876" s="270">
        <v>2.99</v>
      </c>
      <c r="G2876" s="270" t="s">
        <v>223</v>
      </c>
    </row>
    <row r="2877" spans="1:7">
      <c r="A2877" s="270" t="s">
        <v>5732</v>
      </c>
      <c r="B2877" s="270" t="s">
        <v>5733</v>
      </c>
      <c r="C2877" s="270">
        <v>2439</v>
      </c>
      <c r="D2877" s="270">
        <v>983.53800000000001</v>
      </c>
      <c r="E2877" s="270">
        <v>12</v>
      </c>
      <c r="F2877" s="270">
        <v>1.7999999999999998</v>
      </c>
      <c r="G2877" s="270" t="s">
        <v>220</v>
      </c>
    </row>
    <row r="2878" spans="1:7">
      <c r="A2878" s="270" t="s">
        <v>5734</v>
      </c>
      <c r="B2878" s="270" t="s">
        <v>5735</v>
      </c>
      <c r="C2878" s="270">
        <v>2711</v>
      </c>
      <c r="D2878" s="270">
        <v>1013.5</v>
      </c>
      <c r="E2878" s="270">
        <v>13</v>
      </c>
      <c r="F2878" s="270">
        <v>6.2540000000000013</v>
      </c>
      <c r="G2878" s="270" t="s">
        <v>226</v>
      </c>
    </row>
    <row r="2879" spans="1:7">
      <c r="A2879" s="270" t="s">
        <v>5736</v>
      </c>
      <c r="B2879" s="270" t="s">
        <v>5737</v>
      </c>
      <c r="C2879" s="270">
        <v>2879</v>
      </c>
      <c r="D2879" s="270">
        <v>992.98366666666664</v>
      </c>
      <c r="E2879" s="270">
        <v>12</v>
      </c>
      <c r="F2879" s="270">
        <v>12.55</v>
      </c>
      <c r="G2879" s="270" t="s">
        <v>229</v>
      </c>
    </row>
    <row r="2880" spans="1:7">
      <c r="A2880" s="270" t="s">
        <v>5738</v>
      </c>
      <c r="B2880" s="270" t="s">
        <v>5739</v>
      </c>
      <c r="C2880" s="270">
        <v>2328</v>
      </c>
      <c r="D2880" s="270">
        <v>1017</v>
      </c>
      <c r="E2880" s="270">
        <v>13</v>
      </c>
      <c r="F2880" s="270">
        <v>3.7</v>
      </c>
      <c r="G2880" s="270" t="s">
        <v>223</v>
      </c>
    </row>
    <row r="2881" spans="1:7">
      <c r="A2881" s="270" t="s">
        <v>5740</v>
      </c>
      <c r="B2881" s="270" t="s">
        <v>5741</v>
      </c>
      <c r="C2881" s="270">
        <v>2835</v>
      </c>
      <c r="D2881" s="270">
        <v>1027</v>
      </c>
      <c r="E2881" s="270">
        <v>14</v>
      </c>
      <c r="F2881" s="270">
        <v>10.91</v>
      </c>
      <c r="G2881" s="270" t="s">
        <v>229</v>
      </c>
    </row>
    <row r="2882" spans="1:7">
      <c r="A2882" s="270" t="s">
        <v>5742</v>
      </c>
      <c r="B2882" s="270" t="s">
        <v>5743</v>
      </c>
      <c r="C2882" s="270">
        <v>2873</v>
      </c>
      <c r="D2882" s="270">
        <v>1022.8222</v>
      </c>
      <c r="E2882" s="270">
        <v>13</v>
      </c>
      <c r="F2882" s="270">
        <v>7.14</v>
      </c>
      <c r="G2882" s="270" t="s">
        <v>226</v>
      </c>
    </row>
    <row r="2883" spans="1:7">
      <c r="A2883" s="270" t="s">
        <v>5744</v>
      </c>
      <c r="B2883" s="270" t="s">
        <v>5745</v>
      </c>
      <c r="C2883" s="270">
        <v>2480</v>
      </c>
      <c r="D2883" s="270">
        <v>984.46600000000012</v>
      </c>
      <c r="E2883" s="270">
        <v>12</v>
      </c>
      <c r="F2883" s="270">
        <v>1.04</v>
      </c>
      <c r="G2883" s="270" t="s">
        <v>220</v>
      </c>
    </row>
    <row r="2884" spans="1:7">
      <c r="A2884" s="270" t="s">
        <v>5746</v>
      </c>
      <c r="B2884" s="270" t="s">
        <v>5747</v>
      </c>
      <c r="C2884" s="270">
        <v>2800</v>
      </c>
      <c r="D2884" s="270">
        <v>1013.789</v>
      </c>
      <c r="E2884" s="270">
        <v>13</v>
      </c>
      <c r="F2884" s="270">
        <v>2.31</v>
      </c>
      <c r="G2884" s="270" t="s">
        <v>220</v>
      </c>
    </row>
    <row r="2885" spans="1:7">
      <c r="A2885" s="270" t="s">
        <v>5748</v>
      </c>
      <c r="B2885" s="270" t="s">
        <v>5749</v>
      </c>
      <c r="C2885" s="270">
        <v>2439</v>
      </c>
      <c r="D2885" s="270">
        <v>954.29100000000005</v>
      </c>
      <c r="E2885" s="270">
        <v>11</v>
      </c>
      <c r="F2885" s="270">
        <v>1.62</v>
      </c>
      <c r="G2885" s="270" t="s">
        <v>220</v>
      </c>
    </row>
    <row r="2886" spans="1:7">
      <c r="A2886" s="270" t="s">
        <v>5750</v>
      </c>
      <c r="B2886" s="270" t="s">
        <v>5751</v>
      </c>
      <c r="C2886" s="270">
        <v>2469</v>
      </c>
      <c r="D2886" s="270">
        <v>814</v>
      </c>
      <c r="E2886" s="270">
        <v>5</v>
      </c>
      <c r="F2886" s="270">
        <v>3.1256666666666666</v>
      </c>
      <c r="G2886" s="270" t="s">
        <v>223</v>
      </c>
    </row>
    <row r="2887" spans="1:7">
      <c r="A2887" s="270" t="s">
        <v>5752</v>
      </c>
      <c r="B2887" s="270" t="s">
        <v>5753</v>
      </c>
      <c r="C2887" s="270">
        <v>2642</v>
      </c>
      <c r="D2887" s="270">
        <v>966</v>
      </c>
      <c r="E2887" s="270">
        <v>11</v>
      </c>
      <c r="F2887" s="270">
        <v>4.1100000000000003</v>
      </c>
      <c r="G2887" s="270" t="s">
        <v>223</v>
      </c>
    </row>
    <row r="2888" spans="1:7">
      <c r="A2888" s="270" t="s">
        <v>5754</v>
      </c>
      <c r="B2888" s="270" t="s">
        <v>5755</v>
      </c>
      <c r="C2888" s="270">
        <v>2429</v>
      </c>
      <c r="D2888" s="270">
        <v>881</v>
      </c>
      <c r="E2888" s="270">
        <v>8</v>
      </c>
      <c r="F2888" s="270">
        <v>1.9822222222222221</v>
      </c>
      <c r="G2888" s="270" t="s">
        <v>220</v>
      </c>
    </row>
    <row r="2889" spans="1:7">
      <c r="A2889" s="270" t="s">
        <v>5756</v>
      </c>
      <c r="B2889" s="270" t="s">
        <v>5757</v>
      </c>
      <c r="C2889" s="270">
        <v>2422</v>
      </c>
      <c r="D2889" s="270">
        <v>1001.333</v>
      </c>
      <c r="E2889" s="270">
        <v>13</v>
      </c>
      <c r="F2889" s="270">
        <v>2.7056666666666671</v>
      </c>
      <c r="G2889" s="270" t="s">
        <v>223</v>
      </c>
    </row>
    <row r="2890" spans="1:7">
      <c r="A2890" s="270" t="s">
        <v>5758</v>
      </c>
      <c r="B2890" s="270" t="s">
        <v>5759</v>
      </c>
      <c r="C2890" s="270">
        <v>2877</v>
      </c>
      <c r="D2890" s="270">
        <v>985.28300000000002</v>
      </c>
      <c r="E2890" s="270">
        <v>12</v>
      </c>
      <c r="F2890" s="270">
        <v>6.73</v>
      </c>
      <c r="G2890" s="270" t="s">
        <v>226</v>
      </c>
    </row>
    <row r="2891" spans="1:7">
      <c r="A2891" s="270" t="s">
        <v>5760</v>
      </c>
      <c r="B2891" s="270" t="s">
        <v>5761</v>
      </c>
      <c r="C2891" s="270">
        <v>2551</v>
      </c>
      <c r="D2891" s="270">
        <v>978.47199999999998</v>
      </c>
      <c r="E2891" s="270">
        <v>12</v>
      </c>
      <c r="F2891" s="270">
        <v>4.18</v>
      </c>
      <c r="G2891" s="270" t="s">
        <v>223</v>
      </c>
    </row>
    <row r="2892" spans="1:7">
      <c r="A2892" s="270" t="s">
        <v>5762</v>
      </c>
      <c r="B2892" s="270" t="s">
        <v>5763</v>
      </c>
      <c r="C2892" s="270">
        <v>2583</v>
      </c>
      <c r="D2892" s="270">
        <v>1014.5259444444445</v>
      </c>
      <c r="E2892" s="270">
        <v>13</v>
      </c>
      <c r="F2892" s="270">
        <v>1.53</v>
      </c>
      <c r="G2892" s="270" t="s">
        <v>220</v>
      </c>
    </row>
    <row r="2893" spans="1:7">
      <c r="A2893" s="270" t="s">
        <v>5764</v>
      </c>
      <c r="B2893" s="270" t="s">
        <v>5765</v>
      </c>
      <c r="C2893" s="270">
        <v>2533</v>
      </c>
      <c r="D2893" s="270">
        <v>1065.0050000000001</v>
      </c>
      <c r="E2893" s="270">
        <v>15</v>
      </c>
      <c r="F2893" s="270">
        <v>0.23</v>
      </c>
      <c r="G2893" s="270" t="s">
        <v>220</v>
      </c>
    </row>
    <row r="2894" spans="1:7">
      <c r="A2894" s="270" t="s">
        <v>5766</v>
      </c>
      <c r="B2894" s="270" t="s">
        <v>5767</v>
      </c>
      <c r="C2894" s="270">
        <v>2533</v>
      </c>
      <c r="D2894" s="270">
        <v>1074.5</v>
      </c>
      <c r="E2894" s="270">
        <v>15</v>
      </c>
      <c r="F2894" s="270">
        <v>0.33</v>
      </c>
      <c r="G2894" s="270" t="s">
        <v>220</v>
      </c>
    </row>
    <row r="2895" spans="1:7">
      <c r="A2895" s="270" t="s">
        <v>5768</v>
      </c>
      <c r="B2895" s="270" t="s">
        <v>5769</v>
      </c>
      <c r="C2895" s="270">
        <v>2533</v>
      </c>
      <c r="D2895" s="270">
        <v>1049.903</v>
      </c>
      <c r="E2895" s="270">
        <v>14</v>
      </c>
      <c r="F2895" s="270">
        <v>0.28000000000000003</v>
      </c>
      <c r="G2895" s="270" t="s">
        <v>220</v>
      </c>
    </row>
    <row r="2896" spans="1:7">
      <c r="A2896" s="270" t="s">
        <v>5770</v>
      </c>
      <c r="B2896" s="270" t="s">
        <v>5771</v>
      </c>
      <c r="C2896" s="270">
        <v>2390</v>
      </c>
      <c r="D2896" s="270">
        <v>1018.8219333333334</v>
      </c>
      <c r="E2896" s="270">
        <v>13</v>
      </c>
      <c r="F2896" s="270">
        <v>4.3</v>
      </c>
      <c r="G2896" s="270" t="s">
        <v>223</v>
      </c>
    </row>
    <row r="2897" spans="1:7">
      <c r="A2897" s="270" t="s">
        <v>5772</v>
      </c>
      <c r="B2897" s="270" t="s">
        <v>5773</v>
      </c>
      <c r="C2897" s="270">
        <v>2546</v>
      </c>
      <c r="D2897" s="270">
        <v>924.81399999999996</v>
      </c>
      <c r="E2897" s="270">
        <v>9</v>
      </c>
      <c r="F2897" s="270">
        <v>3.15</v>
      </c>
      <c r="G2897" s="270" t="s">
        <v>223</v>
      </c>
    </row>
    <row r="2898" spans="1:7">
      <c r="A2898" s="270" t="s">
        <v>5774</v>
      </c>
      <c r="B2898" s="270" t="s">
        <v>5775</v>
      </c>
      <c r="C2898" s="270">
        <v>2259</v>
      </c>
      <c r="D2898" s="270">
        <v>1022.818</v>
      </c>
      <c r="E2898" s="270">
        <v>13</v>
      </c>
      <c r="F2898" s="270">
        <v>0.05</v>
      </c>
      <c r="G2898" s="270" t="s">
        <v>217</v>
      </c>
    </row>
    <row r="2899" spans="1:7">
      <c r="A2899" s="270" t="s">
        <v>5776</v>
      </c>
      <c r="B2899" s="270" t="s">
        <v>5777</v>
      </c>
      <c r="C2899" s="270">
        <v>2830</v>
      </c>
      <c r="D2899" s="270">
        <v>1033.3599999999999</v>
      </c>
      <c r="E2899" s="270">
        <v>14</v>
      </c>
      <c r="F2899" s="270">
        <v>2.766428571428571</v>
      </c>
      <c r="G2899" s="270" t="s">
        <v>223</v>
      </c>
    </row>
    <row r="2900" spans="1:7">
      <c r="A2900" s="270" t="s">
        <v>5778</v>
      </c>
      <c r="B2900" s="270" t="s">
        <v>5779</v>
      </c>
      <c r="C2900" s="270">
        <v>2832</v>
      </c>
      <c r="D2900" s="270">
        <v>927.02049999999997</v>
      </c>
      <c r="E2900" s="270">
        <v>10</v>
      </c>
      <c r="F2900" s="270">
        <v>8.5500000000000007</v>
      </c>
      <c r="G2900" s="270" t="s">
        <v>226</v>
      </c>
    </row>
    <row r="2901" spans="1:7">
      <c r="A2901" s="270" t="s">
        <v>5780</v>
      </c>
      <c r="B2901" s="270" t="s">
        <v>5781</v>
      </c>
      <c r="C2901" s="270">
        <v>2484</v>
      </c>
      <c r="D2901" s="270">
        <v>1003.45</v>
      </c>
      <c r="E2901" s="270">
        <v>13</v>
      </c>
      <c r="F2901" s="270">
        <v>0.80812499999999987</v>
      </c>
      <c r="G2901" s="270" t="s">
        <v>220</v>
      </c>
    </row>
    <row r="2902" spans="1:7">
      <c r="A2902" s="270" t="s">
        <v>5782</v>
      </c>
      <c r="B2902" s="270" t="s">
        <v>5783</v>
      </c>
      <c r="C2902" s="270">
        <v>2594</v>
      </c>
      <c r="D2902" s="270">
        <v>1004</v>
      </c>
      <c r="E2902" s="270">
        <v>13</v>
      </c>
      <c r="F2902" s="270">
        <v>2.8886666666666665</v>
      </c>
      <c r="G2902" s="270" t="s">
        <v>223</v>
      </c>
    </row>
    <row r="2903" spans="1:7">
      <c r="A2903" s="270" t="s">
        <v>5784</v>
      </c>
      <c r="B2903" s="270" t="s">
        <v>5785</v>
      </c>
      <c r="C2903" s="270">
        <v>2669</v>
      </c>
      <c r="D2903" s="270">
        <v>1037.4000000000001</v>
      </c>
      <c r="E2903" s="270">
        <v>14</v>
      </c>
      <c r="F2903" s="270">
        <v>6.31</v>
      </c>
      <c r="G2903" s="270" t="s">
        <v>226</v>
      </c>
    </row>
    <row r="2904" spans="1:7">
      <c r="A2904" s="270" t="s">
        <v>5786</v>
      </c>
      <c r="B2904" s="270" t="s">
        <v>5787</v>
      </c>
      <c r="C2904" s="270">
        <v>2283</v>
      </c>
      <c r="D2904" s="270">
        <v>1050.9849999999999</v>
      </c>
      <c r="E2904" s="270">
        <v>14</v>
      </c>
      <c r="F2904" s="270">
        <v>0</v>
      </c>
      <c r="G2904" s="270" t="s">
        <v>217</v>
      </c>
    </row>
    <row r="2905" spans="1:7">
      <c r="A2905" s="270" t="s">
        <v>5788</v>
      </c>
      <c r="B2905" s="270" t="s">
        <v>5789</v>
      </c>
      <c r="C2905" s="270">
        <v>2669</v>
      </c>
      <c r="D2905" s="270">
        <v>1026.8134000000002</v>
      </c>
      <c r="E2905" s="270">
        <v>14</v>
      </c>
      <c r="F2905" s="270">
        <v>4.7300000000000004</v>
      </c>
      <c r="G2905" s="270" t="s">
        <v>223</v>
      </c>
    </row>
    <row r="2906" spans="1:7">
      <c r="A2906" s="270" t="s">
        <v>5790</v>
      </c>
      <c r="B2906" s="270" t="s">
        <v>5791</v>
      </c>
      <c r="C2906" s="270">
        <v>2472</v>
      </c>
      <c r="D2906" s="270">
        <v>991.64300000000003</v>
      </c>
      <c r="E2906" s="270">
        <v>12</v>
      </c>
      <c r="F2906" s="270">
        <v>1.4966666666666668</v>
      </c>
      <c r="G2906" s="270" t="s">
        <v>220</v>
      </c>
    </row>
    <row r="2907" spans="1:7">
      <c r="A2907" s="270" t="s">
        <v>5792</v>
      </c>
      <c r="B2907" s="270" t="s">
        <v>5793</v>
      </c>
      <c r="C2907" s="270">
        <v>2474</v>
      </c>
      <c r="D2907" s="270">
        <v>959.18200000000002</v>
      </c>
      <c r="E2907" s="270">
        <v>11</v>
      </c>
      <c r="F2907" s="270">
        <v>2.0321052631578942</v>
      </c>
      <c r="G2907" s="270" t="s">
        <v>220</v>
      </c>
    </row>
    <row r="2908" spans="1:7">
      <c r="A2908" s="270" t="s">
        <v>5794</v>
      </c>
      <c r="B2908" s="270" t="s">
        <v>5795</v>
      </c>
      <c r="C2908" s="270">
        <v>2429</v>
      </c>
      <c r="D2908" s="270">
        <v>954</v>
      </c>
      <c r="E2908" s="270">
        <v>11</v>
      </c>
      <c r="F2908" s="270">
        <v>2.0699999999999998</v>
      </c>
      <c r="G2908" s="270" t="s">
        <v>220</v>
      </c>
    </row>
    <row r="2909" spans="1:7">
      <c r="A2909" s="270" t="s">
        <v>5796</v>
      </c>
      <c r="B2909" s="270" t="s">
        <v>5797</v>
      </c>
      <c r="C2909" s="270">
        <v>2071</v>
      </c>
      <c r="D2909" s="270">
        <v>1114.0540000000001</v>
      </c>
      <c r="E2909" s="270">
        <v>17</v>
      </c>
      <c r="F2909" s="270">
        <v>0</v>
      </c>
      <c r="G2909" s="270" t="s">
        <v>217</v>
      </c>
    </row>
    <row r="2910" spans="1:7">
      <c r="A2910" s="270" t="s">
        <v>5798</v>
      </c>
      <c r="B2910" s="270" t="s">
        <v>5799</v>
      </c>
      <c r="C2910" s="270">
        <v>2087</v>
      </c>
      <c r="D2910" s="270">
        <v>1120.47</v>
      </c>
      <c r="E2910" s="270">
        <v>17</v>
      </c>
      <c r="F2910" s="270">
        <v>0</v>
      </c>
      <c r="G2910" s="270" t="s">
        <v>217</v>
      </c>
    </row>
    <row r="2911" spans="1:7">
      <c r="A2911" s="270" t="s">
        <v>5800</v>
      </c>
      <c r="B2911" s="270" t="s">
        <v>5801</v>
      </c>
      <c r="C2911" s="270">
        <v>2261</v>
      </c>
      <c r="D2911" s="270">
        <v>942.49300000000005</v>
      </c>
      <c r="E2911" s="270">
        <v>10</v>
      </c>
      <c r="F2911" s="270">
        <v>0</v>
      </c>
      <c r="G2911" s="270" t="s">
        <v>217</v>
      </c>
    </row>
    <row r="2912" spans="1:7">
      <c r="A2912" s="270" t="s">
        <v>5802</v>
      </c>
      <c r="B2912" s="270" t="s">
        <v>5803</v>
      </c>
      <c r="C2912" s="270">
        <v>2429</v>
      </c>
      <c r="D2912" s="270">
        <v>989</v>
      </c>
      <c r="E2912" s="270">
        <v>12</v>
      </c>
      <c r="F2912" s="270">
        <v>1.9822222222222221</v>
      </c>
      <c r="G2912" s="270" t="s">
        <v>220</v>
      </c>
    </row>
    <row r="2913" spans="1:7">
      <c r="A2913" s="270" t="s">
        <v>5804</v>
      </c>
      <c r="B2913" s="270" t="s">
        <v>5805</v>
      </c>
      <c r="C2913" s="270">
        <v>2257</v>
      </c>
      <c r="D2913" s="270">
        <v>1071</v>
      </c>
      <c r="E2913" s="270">
        <v>15</v>
      </c>
      <c r="F2913" s="270">
        <v>1.7142857142857144E-2</v>
      </c>
      <c r="G2913" s="270" t="s">
        <v>217</v>
      </c>
    </row>
    <row r="2914" spans="1:7">
      <c r="A2914" s="270" t="s">
        <v>5806</v>
      </c>
      <c r="B2914" s="270" t="s">
        <v>5807</v>
      </c>
      <c r="C2914" s="270">
        <v>2257</v>
      </c>
      <c r="D2914" s="270">
        <v>1061.4290000000001</v>
      </c>
      <c r="E2914" s="270">
        <v>15</v>
      </c>
      <c r="F2914" s="270">
        <v>1.7142857142857144E-2</v>
      </c>
      <c r="G2914" s="270" t="s">
        <v>217</v>
      </c>
    </row>
    <row r="2915" spans="1:7">
      <c r="A2915" s="270" t="s">
        <v>5808</v>
      </c>
      <c r="B2915" s="270" t="s">
        <v>5809</v>
      </c>
      <c r="C2915" s="270">
        <v>2449</v>
      </c>
      <c r="D2915" s="270">
        <v>879</v>
      </c>
      <c r="E2915" s="270">
        <v>8</v>
      </c>
      <c r="F2915" s="270">
        <v>3.5499999999999994</v>
      </c>
      <c r="G2915" s="270" t="s">
        <v>223</v>
      </c>
    </row>
    <row r="2916" spans="1:7">
      <c r="A2916" s="270" t="s">
        <v>5810</v>
      </c>
      <c r="B2916" s="270" t="s">
        <v>5811</v>
      </c>
      <c r="C2916" s="270">
        <v>2720</v>
      </c>
      <c r="D2916" s="270">
        <v>980.85199999999998</v>
      </c>
      <c r="E2916" s="270">
        <v>12</v>
      </c>
      <c r="F2916" s="270">
        <v>1.94</v>
      </c>
      <c r="G2916" s="270" t="s">
        <v>220</v>
      </c>
    </row>
    <row r="2917" spans="1:7">
      <c r="A2917" s="270" t="s">
        <v>5812</v>
      </c>
      <c r="B2917" s="270" t="s">
        <v>5811</v>
      </c>
      <c r="C2917" s="270">
        <v>2722</v>
      </c>
      <c r="D2917" s="270">
        <v>980.85199999999998</v>
      </c>
      <c r="E2917" s="270">
        <v>12</v>
      </c>
      <c r="F2917" s="270">
        <v>1.94</v>
      </c>
      <c r="G2917" s="270" t="s">
        <v>220</v>
      </c>
    </row>
    <row r="2918" spans="1:7">
      <c r="A2918" s="270" t="s">
        <v>5813</v>
      </c>
      <c r="B2918" s="270" t="s">
        <v>5814</v>
      </c>
      <c r="C2918" s="270">
        <v>2278</v>
      </c>
      <c r="D2918" s="270">
        <v>1014.078</v>
      </c>
      <c r="E2918" s="270">
        <v>13</v>
      </c>
      <c r="F2918" s="270">
        <v>0.11</v>
      </c>
      <c r="G2918" s="270" t="s">
        <v>217</v>
      </c>
    </row>
    <row r="2919" spans="1:7">
      <c r="A2919" s="270" t="s">
        <v>5815</v>
      </c>
      <c r="B2919" s="270" t="s">
        <v>5816</v>
      </c>
      <c r="C2919" s="270">
        <v>2795</v>
      </c>
      <c r="D2919" s="270">
        <v>1059</v>
      </c>
      <c r="E2919" s="270">
        <v>15</v>
      </c>
      <c r="F2919" s="270">
        <v>1.7092537313432823</v>
      </c>
      <c r="G2919" s="270" t="s">
        <v>220</v>
      </c>
    </row>
    <row r="2920" spans="1:7">
      <c r="A2920" s="270" t="s">
        <v>5817</v>
      </c>
      <c r="B2920" s="270" t="s">
        <v>5818</v>
      </c>
      <c r="C2920" s="270">
        <v>2369</v>
      </c>
      <c r="D2920" s="270">
        <v>923.94371428571435</v>
      </c>
      <c r="E2920" s="270">
        <v>9</v>
      </c>
      <c r="F2920" s="270">
        <v>3.67</v>
      </c>
      <c r="G2920" s="270" t="s">
        <v>223</v>
      </c>
    </row>
    <row r="2921" spans="1:7">
      <c r="A2921" s="270" t="s">
        <v>5819</v>
      </c>
      <c r="B2921" s="270" t="s">
        <v>5820</v>
      </c>
      <c r="C2921" s="270">
        <v>2429</v>
      </c>
      <c r="D2921" s="270">
        <v>1046</v>
      </c>
      <c r="E2921" s="270">
        <v>14</v>
      </c>
      <c r="F2921" s="270">
        <v>1.9822222222222221</v>
      </c>
      <c r="G2921" s="270" t="s">
        <v>220</v>
      </c>
    </row>
    <row r="2922" spans="1:7">
      <c r="A2922" s="270" t="s">
        <v>5821</v>
      </c>
      <c r="B2922" s="270" t="s">
        <v>5822</v>
      </c>
      <c r="C2922" s="270">
        <v>2880</v>
      </c>
      <c r="D2922" s="270">
        <v>1012.1573000000001</v>
      </c>
      <c r="E2922" s="270">
        <v>13</v>
      </c>
      <c r="F2922" s="270">
        <v>6.1</v>
      </c>
      <c r="G2922" s="270" t="s">
        <v>226</v>
      </c>
    </row>
    <row r="2923" spans="1:7">
      <c r="A2923" s="270" t="s">
        <v>5823</v>
      </c>
      <c r="B2923" s="270" t="s">
        <v>5824</v>
      </c>
      <c r="C2923" s="270">
        <v>2440</v>
      </c>
      <c r="D2923" s="270">
        <v>905</v>
      </c>
      <c r="E2923" s="270">
        <v>9</v>
      </c>
      <c r="F2923" s="270">
        <v>2.89</v>
      </c>
      <c r="G2923" s="270" t="s">
        <v>223</v>
      </c>
    </row>
    <row r="2924" spans="1:7">
      <c r="A2924" s="270" t="s">
        <v>5825</v>
      </c>
      <c r="B2924" s="270" t="s">
        <v>5826</v>
      </c>
      <c r="C2924" s="270">
        <v>2251</v>
      </c>
      <c r="D2924" s="270">
        <v>908</v>
      </c>
      <c r="E2924" s="270">
        <v>9</v>
      </c>
      <c r="F2924" s="270">
        <v>0</v>
      </c>
      <c r="G2924" s="270" t="s">
        <v>217</v>
      </c>
    </row>
    <row r="2925" spans="1:7">
      <c r="A2925" s="270" t="s">
        <v>5827</v>
      </c>
      <c r="B2925" s="270" t="s">
        <v>5828</v>
      </c>
      <c r="C2925" s="270">
        <v>2251</v>
      </c>
      <c r="D2925" s="270">
        <v>1002.279</v>
      </c>
      <c r="E2925" s="270">
        <v>13</v>
      </c>
      <c r="F2925" s="270">
        <v>0</v>
      </c>
      <c r="G2925" s="270" t="s">
        <v>217</v>
      </c>
    </row>
    <row r="2926" spans="1:7">
      <c r="A2926" s="270" t="s">
        <v>5829</v>
      </c>
      <c r="B2926" s="270" t="s">
        <v>5830</v>
      </c>
      <c r="C2926" s="270">
        <v>2446</v>
      </c>
      <c r="D2926" s="270">
        <v>1012</v>
      </c>
      <c r="E2926" s="270">
        <v>13</v>
      </c>
      <c r="F2926" s="270">
        <v>2.4764705882352942</v>
      </c>
      <c r="G2926" s="270" t="s">
        <v>223</v>
      </c>
    </row>
    <row r="2927" spans="1:7">
      <c r="A2927" s="270" t="s">
        <v>5831</v>
      </c>
      <c r="B2927" s="270" t="s">
        <v>5832</v>
      </c>
      <c r="C2927" s="270">
        <v>2622</v>
      </c>
      <c r="D2927" s="270">
        <v>1058.9349999999999</v>
      </c>
      <c r="E2927" s="270">
        <v>15</v>
      </c>
      <c r="F2927" s="270">
        <v>2.2444444444444436</v>
      </c>
      <c r="G2927" s="270" t="s">
        <v>220</v>
      </c>
    </row>
    <row r="2928" spans="1:7">
      <c r="A2928" s="270" t="s">
        <v>5833</v>
      </c>
      <c r="B2928" s="270" t="s">
        <v>5834</v>
      </c>
      <c r="C2928" s="270">
        <v>2446</v>
      </c>
      <c r="D2928" s="270">
        <v>1043.58</v>
      </c>
      <c r="E2928" s="270">
        <v>14</v>
      </c>
      <c r="F2928" s="270">
        <v>1.58</v>
      </c>
      <c r="G2928" s="270" t="s">
        <v>220</v>
      </c>
    </row>
    <row r="2929" spans="1:7">
      <c r="A2929" s="270" t="s">
        <v>5835</v>
      </c>
      <c r="B2929" s="270" t="s">
        <v>5836</v>
      </c>
      <c r="C2929" s="270">
        <v>2259</v>
      </c>
      <c r="D2929" s="270">
        <v>967</v>
      </c>
      <c r="E2929" s="270">
        <v>11</v>
      </c>
      <c r="F2929" s="270">
        <v>0.24000000000000005</v>
      </c>
      <c r="G2929" s="270" t="s">
        <v>220</v>
      </c>
    </row>
    <row r="2930" spans="1:7">
      <c r="A2930" s="270" t="s">
        <v>5837</v>
      </c>
      <c r="B2930" s="270" t="s">
        <v>5838</v>
      </c>
      <c r="C2930" s="270">
        <v>2540</v>
      </c>
      <c r="D2930" s="270">
        <v>922</v>
      </c>
      <c r="E2930" s="270">
        <v>9</v>
      </c>
      <c r="F2930" s="270">
        <v>0.95081632653061199</v>
      </c>
      <c r="G2930" s="270" t="s">
        <v>220</v>
      </c>
    </row>
    <row r="2931" spans="1:7">
      <c r="A2931" s="270" t="s">
        <v>5839</v>
      </c>
      <c r="B2931" s="270" t="s">
        <v>5840</v>
      </c>
      <c r="C2931" s="270">
        <v>2546</v>
      </c>
      <c r="D2931" s="270">
        <v>962.2138235294118</v>
      </c>
      <c r="E2931" s="270">
        <v>11</v>
      </c>
      <c r="F2931" s="270">
        <v>3.7</v>
      </c>
      <c r="G2931" s="270" t="s">
        <v>223</v>
      </c>
    </row>
    <row r="2932" spans="1:7">
      <c r="A2932" s="270" t="s">
        <v>5841</v>
      </c>
      <c r="B2932" s="270" t="s">
        <v>5842</v>
      </c>
      <c r="C2932" s="270">
        <v>2487</v>
      </c>
      <c r="D2932" s="270">
        <v>1052</v>
      </c>
      <c r="E2932" s="270">
        <v>15</v>
      </c>
      <c r="F2932" s="270">
        <v>0.09</v>
      </c>
      <c r="G2932" s="270" t="s">
        <v>217</v>
      </c>
    </row>
    <row r="2933" spans="1:7">
      <c r="A2933" s="270" t="s">
        <v>5843</v>
      </c>
      <c r="B2933" s="270" t="s">
        <v>5844</v>
      </c>
      <c r="C2933" s="270">
        <v>2328</v>
      </c>
      <c r="D2933" s="270">
        <v>1013.0229090909091</v>
      </c>
      <c r="E2933" s="270">
        <v>13</v>
      </c>
      <c r="F2933" s="270">
        <v>2.5099999999999998</v>
      </c>
      <c r="G2933" s="270" t="s">
        <v>223</v>
      </c>
    </row>
    <row r="2934" spans="1:7">
      <c r="A2934" s="270" t="s">
        <v>5845</v>
      </c>
      <c r="B2934" s="270" t="s">
        <v>5846</v>
      </c>
      <c r="C2934" s="270">
        <v>2147</v>
      </c>
      <c r="D2934" s="270">
        <v>1092.0820000000001</v>
      </c>
      <c r="E2934" s="270">
        <v>16</v>
      </c>
      <c r="F2934" s="270">
        <v>0</v>
      </c>
      <c r="G2934" s="270" t="s">
        <v>217</v>
      </c>
    </row>
    <row r="2935" spans="1:7">
      <c r="A2935" s="270" t="s">
        <v>5847</v>
      </c>
      <c r="B2935" s="270" t="s">
        <v>5848</v>
      </c>
      <c r="C2935" s="270">
        <v>2148</v>
      </c>
      <c r="D2935" s="270">
        <v>1062.1590000000001</v>
      </c>
      <c r="E2935" s="270">
        <v>15</v>
      </c>
      <c r="F2935" s="270">
        <v>0</v>
      </c>
      <c r="G2935" s="270" t="s">
        <v>217</v>
      </c>
    </row>
    <row r="2936" spans="1:7">
      <c r="A2936" s="270" t="s">
        <v>5849</v>
      </c>
      <c r="B2936" s="270" t="s">
        <v>5850</v>
      </c>
      <c r="C2936" s="270">
        <v>2360</v>
      </c>
      <c r="D2936" s="270">
        <v>954</v>
      </c>
      <c r="E2936" s="270">
        <v>11</v>
      </c>
      <c r="F2936" s="270">
        <v>4.13</v>
      </c>
      <c r="G2936" s="270" t="s">
        <v>223</v>
      </c>
    </row>
    <row r="2937" spans="1:7">
      <c r="A2937" s="270" t="s">
        <v>5851</v>
      </c>
      <c r="B2937" s="270" t="s">
        <v>5850</v>
      </c>
      <c r="C2937" s="270">
        <v>2799</v>
      </c>
      <c r="D2937" s="270">
        <v>1082.3530000000001</v>
      </c>
      <c r="E2937" s="270">
        <v>16</v>
      </c>
      <c r="F2937" s="270">
        <v>4.13</v>
      </c>
      <c r="G2937" s="270" t="s">
        <v>223</v>
      </c>
    </row>
    <row r="2938" spans="1:7">
      <c r="A2938" s="270" t="s">
        <v>5852</v>
      </c>
      <c r="B2938" s="270" t="s">
        <v>5853</v>
      </c>
      <c r="C2938" s="270">
        <v>2539</v>
      </c>
      <c r="D2938" s="270">
        <v>986</v>
      </c>
      <c r="E2938" s="270">
        <v>12</v>
      </c>
      <c r="F2938" s="270">
        <v>1.48</v>
      </c>
      <c r="G2938" s="270" t="s">
        <v>220</v>
      </c>
    </row>
    <row r="2939" spans="1:7">
      <c r="A2939" s="270" t="s">
        <v>5854</v>
      </c>
      <c r="B2939" s="270" t="s">
        <v>5855</v>
      </c>
      <c r="C2939" s="270">
        <v>2487</v>
      </c>
      <c r="D2939" s="270">
        <v>995.51400000000001</v>
      </c>
      <c r="E2939" s="270">
        <v>12</v>
      </c>
      <c r="F2939" s="270">
        <v>0</v>
      </c>
      <c r="G2939" s="270" t="s">
        <v>217</v>
      </c>
    </row>
    <row r="2940" spans="1:7">
      <c r="A2940" s="270" t="s">
        <v>5856</v>
      </c>
      <c r="B2940" s="270" t="s">
        <v>5857</v>
      </c>
      <c r="C2940" s="270">
        <v>2580</v>
      </c>
      <c r="D2940" s="270">
        <v>1042.75</v>
      </c>
      <c r="E2940" s="270">
        <v>14</v>
      </c>
      <c r="F2940" s="270">
        <v>0.76</v>
      </c>
      <c r="G2940" s="270" t="s">
        <v>220</v>
      </c>
    </row>
    <row r="2941" spans="1:7">
      <c r="A2941" s="270" t="s">
        <v>5858</v>
      </c>
      <c r="B2941" s="270" t="s">
        <v>5859</v>
      </c>
      <c r="C2941" s="270">
        <v>2032</v>
      </c>
      <c r="D2941" s="270">
        <v>1020.081</v>
      </c>
      <c r="E2941" s="270">
        <v>13</v>
      </c>
      <c r="F2941" s="270">
        <v>0</v>
      </c>
      <c r="G2941" s="270" t="s">
        <v>217</v>
      </c>
    </row>
    <row r="2942" spans="1:7">
      <c r="A2942" s="270" t="s">
        <v>5860</v>
      </c>
      <c r="B2942" s="270" t="s">
        <v>5861</v>
      </c>
      <c r="C2942" s="270">
        <v>2370</v>
      </c>
      <c r="D2942" s="270">
        <v>955.10500000000002</v>
      </c>
      <c r="E2942" s="270">
        <v>11</v>
      </c>
      <c r="F2942" s="270">
        <v>3.770588235294118</v>
      </c>
      <c r="G2942" s="270" t="s">
        <v>223</v>
      </c>
    </row>
    <row r="2943" spans="1:7">
      <c r="A2943" s="270" t="s">
        <v>5862</v>
      </c>
      <c r="B2943" s="270" t="s">
        <v>5863</v>
      </c>
      <c r="C2943" s="270">
        <v>2208</v>
      </c>
      <c r="D2943" s="270">
        <v>981.88400000000001</v>
      </c>
      <c r="E2943" s="270">
        <v>12</v>
      </c>
      <c r="F2943" s="270" t="s">
        <v>356</v>
      </c>
      <c r="G2943" s="270" t="s">
        <v>217</v>
      </c>
    </row>
    <row r="2944" spans="1:7">
      <c r="A2944" s="270" t="s">
        <v>5864</v>
      </c>
      <c r="B2944" s="270" t="s">
        <v>5865</v>
      </c>
      <c r="C2944" s="270">
        <v>2360</v>
      </c>
      <c r="D2944" s="270">
        <v>957.82532258064521</v>
      </c>
      <c r="E2944" s="270">
        <v>11</v>
      </c>
      <c r="F2944" s="270">
        <v>3.9</v>
      </c>
      <c r="G2944" s="270" t="s">
        <v>223</v>
      </c>
    </row>
    <row r="2945" spans="1:7">
      <c r="A2945" s="270" t="s">
        <v>5866</v>
      </c>
      <c r="B2945" s="270" t="s">
        <v>5867</v>
      </c>
      <c r="C2945" s="270">
        <v>2358</v>
      </c>
      <c r="D2945" s="270">
        <v>985</v>
      </c>
      <c r="E2945" s="270">
        <v>12</v>
      </c>
      <c r="F2945" s="270">
        <v>4.24</v>
      </c>
      <c r="G2945" s="270" t="s">
        <v>223</v>
      </c>
    </row>
    <row r="2946" spans="1:7">
      <c r="A2946" s="270" t="s">
        <v>5868</v>
      </c>
      <c r="B2946" s="270" t="s">
        <v>5869</v>
      </c>
      <c r="C2946" s="270">
        <v>2587</v>
      </c>
      <c r="D2946" s="270">
        <v>1034.3530000000001</v>
      </c>
      <c r="E2946" s="270">
        <v>14</v>
      </c>
      <c r="F2946" s="270">
        <v>2.27</v>
      </c>
      <c r="G2946" s="270" t="s">
        <v>220</v>
      </c>
    </row>
    <row r="2947" spans="1:7">
      <c r="A2947" s="270" t="s">
        <v>5870</v>
      </c>
      <c r="B2947" s="270" t="s">
        <v>5871</v>
      </c>
      <c r="C2947" s="270">
        <v>2340</v>
      </c>
      <c r="D2947" s="270">
        <v>1055.077</v>
      </c>
      <c r="E2947" s="270">
        <v>15</v>
      </c>
      <c r="F2947" s="270">
        <v>1.73</v>
      </c>
      <c r="G2947" s="270" t="s">
        <v>220</v>
      </c>
    </row>
    <row r="2948" spans="1:7">
      <c r="A2948" s="270" t="s">
        <v>5872</v>
      </c>
      <c r="B2948" s="270" t="s">
        <v>5871</v>
      </c>
      <c r="C2948" s="270">
        <v>2550</v>
      </c>
      <c r="D2948" s="270">
        <v>1036.1610000000001</v>
      </c>
      <c r="E2948" s="270">
        <v>14</v>
      </c>
      <c r="F2948" s="270">
        <v>1.73</v>
      </c>
      <c r="G2948" s="270" t="s">
        <v>220</v>
      </c>
    </row>
    <row r="2949" spans="1:7">
      <c r="A2949" s="270" t="s">
        <v>5873</v>
      </c>
      <c r="B2949" s="270" t="s">
        <v>5871</v>
      </c>
      <c r="C2949" s="270">
        <v>2747</v>
      </c>
      <c r="D2949" s="270">
        <v>922.15</v>
      </c>
      <c r="E2949" s="270">
        <v>9</v>
      </c>
      <c r="F2949" s="270">
        <v>0</v>
      </c>
      <c r="G2949" s="270" t="s">
        <v>217</v>
      </c>
    </row>
    <row r="2950" spans="1:7">
      <c r="A2950" s="270" t="s">
        <v>5874</v>
      </c>
      <c r="B2950" s="270" t="s">
        <v>5871</v>
      </c>
      <c r="C2950" s="270">
        <v>2748</v>
      </c>
      <c r="D2950" s="270">
        <v>922.15</v>
      </c>
      <c r="E2950" s="270">
        <v>9</v>
      </c>
      <c r="F2950" s="270">
        <v>1.73</v>
      </c>
      <c r="G2950" s="270" t="s">
        <v>220</v>
      </c>
    </row>
    <row r="2951" spans="1:7">
      <c r="A2951" s="270" t="s">
        <v>5875</v>
      </c>
      <c r="B2951" s="270" t="s">
        <v>5876</v>
      </c>
      <c r="C2951" s="270">
        <v>2324</v>
      </c>
      <c r="D2951" s="270">
        <v>981.21281818181785</v>
      </c>
      <c r="E2951" s="270">
        <v>12</v>
      </c>
      <c r="F2951" s="270">
        <v>0.14000000000000001</v>
      </c>
      <c r="G2951" s="270" t="s">
        <v>217</v>
      </c>
    </row>
    <row r="2952" spans="1:7">
      <c r="A2952" s="270" t="s">
        <v>5877</v>
      </c>
      <c r="B2952" s="270" t="s">
        <v>5878</v>
      </c>
      <c r="C2952" s="270">
        <v>2539</v>
      </c>
      <c r="D2952" s="270">
        <v>992.697</v>
      </c>
      <c r="E2952" s="270">
        <v>12</v>
      </c>
      <c r="F2952" s="270">
        <v>2.4900000000000002</v>
      </c>
      <c r="G2952" s="270" t="s">
        <v>223</v>
      </c>
    </row>
    <row r="2953" spans="1:7">
      <c r="A2953" s="270" t="s">
        <v>5879</v>
      </c>
      <c r="B2953" s="270" t="s">
        <v>5880</v>
      </c>
      <c r="C2953" s="270">
        <v>2537</v>
      </c>
      <c r="D2953" s="270">
        <v>980</v>
      </c>
      <c r="E2953" s="270">
        <v>12</v>
      </c>
      <c r="F2953" s="270">
        <v>2.13</v>
      </c>
      <c r="G2953" s="270" t="s">
        <v>220</v>
      </c>
    </row>
    <row r="2954" spans="1:7">
      <c r="A2954" s="270" t="s">
        <v>5881</v>
      </c>
      <c r="B2954" s="270" t="s">
        <v>5882</v>
      </c>
      <c r="C2954" s="270">
        <v>2441</v>
      </c>
      <c r="D2954" s="270">
        <v>994</v>
      </c>
      <c r="E2954" s="270">
        <v>12</v>
      </c>
      <c r="F2954" s="270">
        <v>2.6225000000000005</v>
      </c>
      <c r="G2954" s="270" t="s">
        <v>223</v>
      </c>
    </row>
    <row r="2955" spans="1:7">
      <c r="A2955" s="270" t="s">
        <v>5883</v>
      </c>
      <c r="B2955" s="270" t="s">
        <v>5884</v>
      </c>
      <c r="C2955" s="270">
        <v>2429</v>
      </c>
      <c r="D2955" s="270">
        <v>909</v>
      </c>
      <c r="E2955" s="270">
        <v>9</v>
      </c>
      <c r="F2955" s="270">
        <v>1.9822222222222221</v>
      </c>
      <c r="G2955" s="270" t="s">
        <v>220</v>
      </c>
    </row>
    <row r="2956" spans="1:7">
      <c r="A2956" s="270" t="s">
        <v>5885</v>
      </c>
      <c r="B2956" s="270" t="s">
        <v>5886</v>
      </c>
      <c r="C2956" s="270">
        <v>2469</v>
      </c>
      <c r="D2956" s="270">
        <v>853.36800000000005</v>
      </c>
      <c r="E2956" s="270">
        <v>7</v>
      </c>
      <c r="F2956" s="270">
        <v>3.1256666666666666</v>
      </c>
      <c r="G2956" s="270" t="s">
        <v>223</v>
      </c>
    </row>
    <row r="2957" spans="1:7">
      <c r="A2957" s="270" t="s">
        <v>5887</v>
      </c>
      <c r="B2957" s="270" t="s">
        <v>5888</v>
      </c>
      <c r="C2957" s="270">
        <v>2795</v>
      </c>
      <c r="D2957" s="270">
        <v>1030</v>
      </c>
      <c r="E2957" s="270">
        <v>14</v>
      </c>
      <c r="F2957" s="270">
        <v>1.7092537313432823</v>
      </c>
      <c r="G2957" s="270" t="s">
        <v>220</v>
      </c>
    </row>
    <row r="2958" spans="1:7">
      <c r="A2958" s="270" t="s">
        <v>5889</v>
      </c>
      <c r="B2958" s="270" t="s">
        <v>5890</v>
      </c>
      <c r="C2958" s="270">
        <v>2570</v>
      </c>
      <c r="D2958" s="270">
        <v>1072.857</v>
      </c>
      <c r="E2958" s="270">
        <v>15</v>
      </c>
      <c r="F2958" s="270">
        <v>0.08</v>
      </c>
      <c r="G2958" s="270" t="s">
        <v>217</v>
      </c>
    </row>
    <row r="2959" spans="1:7">
      <c r="A2959" s="270" t="s">
        <v>5891</v>
      </c>
      <c r="B2959" s="270" t="s">
        <v>5892</v>
      </c>
      <c r="C2959" s="270">
        <v>2231</v>
      </c>
      <c r="D2959" s="270">
        <v>1055.374</v>
      </c>
      <c r="E2959" s="270">
        <v>15</v>
      </c>
      <c r="F2959" s="270">
        <v>0</v>
      </c>
      <c r="G2959" s="270" t="s">
        <v>217</v>
      </c>
    </row>
    <row r="2960" spans="1:7">
      <c r="A2960" s="270" t="s">
        <v>5893</v>
      </c>
      <c r="B2960" s="270" t="s">
        <v>5892</v>
      </c>
      <c r="C2960" s="270">
        <v>2232</v>
      </c>
      <c r="D2960" s="270">
        <v>1055.374</v>
      </c>
      <c r="E2960" s="270">
        <v>15</v>
      </c>
      <c r="F2960" s="270">
        <v>0</v>
      </c>
      <c r="G2960" s="270" t="s">
        <v>217</v>
      </c>
    </row>
    <row r="2961" spans="1:7">
      <c r="A2961" s="270" t="s">
        <v>5894</v>
      </c>
      <c r="B2961" s="270" t="s">
        <v>5895</v>
      </c>
      <c r="C2961" s="270">
        <v>2061</v>
      </c>
      <c r="D2961" s="270">
        <v>1066.3150000000001</v>
      </c>
      <c r="E2961" s="270">
        <v>15</v>
      </c>
      <c r="F2961" s="270" t="s">
        <v>356</v>
      </c>
      <c r="G2961" s="270" t="s">
        <v>217</v>
      </c>
    </row>
    <row r="2962" spans="1:7">
      <c r="A2962" s="270" t="s">
        <v>5896</v>
      </c>
      <c r="B2962" s="270" t="s">
        <v>5897</v>
      </c>
      <c r="C2962" s="270">
        <v>2325</v>
      </c>
      <c r="D2962" s="270">
        <v>929</v>
      </c>
      <c r="E2962" s="270">
        <v>10</v>
      </c>
      <c r="F2962" s="270">
        <v>0.35</v>
      </c>
      <c r="G2962" s="270" t="s">
        <v>220</v>
      </c>
    </row>
    <row r="2963" spans="1:7">
      <c r="A2963" s="270" t="s">
        <v>5898</v>
      </c>
      <c r="B2963" s="270" t="s">
        <v>5899</v>
      </c>
      <c r="C2963" s="270">
        <v>2430</v>
      </c>
      <c r="D2963" s="270">
        <v>1095.729</v>
      </c>
      <c r="E2963" s="270">
        <v>16</v>
      </c>
      <c r="F2963" s="270">
        <v>1.5296000000000003</v>
      </c>
      <c r="G2963" s="270" t="s">
        <v>220</v>
      </c>
    </row>
    <row r="2964" spans="1:7">
      <c r="A2964" s="270" t="s">
        <v>5900</v>
      </c>
      <c r="B2964" s="270" t="s">
        <v>5901</v>
      </c>
      <c r="C2964" s="270">
        <v>2345</v>
      </c>
      <c r="D2964" s="270">
        <v>1054</v>
      </c>
      <c r="E2964" s="270">
        <v>15</v>
      </c>
      <c r="F2964" s="270">
        <v>2.76</v>
      </c>
      <c r="G2964" s="270" t="s">
        <v>223</v>
      </c>
    </row>
    <row r="2965" spans="1:7">
      <c r="A2965" s="270" t="s">
        <v>5902</v>
      </c>
      <c r="B2965" s="270" t="s">
        <v>5901</v>
      </c>
      <c r="C2965" s="270">
        <v>2346</v>
      </c>
      <c r="D2965" s="270">
        <v>1054</v>
      </c>
      <c r="E2965" s="270">
        <v>15</v>
      </c>
      <c r="F2965" s="270">
        <v>2.76</v>
      </c>
      <c r="G2965" s="270" t="s">
        <v>223</v>
      </c>
    </row>
    <row r="2966" spans="1:7">
      <c r="A2966" s="270" t="s">
        <v>5903</v>
      </c>
      <c r="B2966" s="270" t="s">
        <v>5904</v>
      </c>
      <c r="C2966" s="270">
        <v>2577</v>
      </c>
      <c r="D2966" s="270">
        <v>1053.556</v>
      </c>
      <c r="E2966" s="270">
        <v>15</v>
      </c>
      <c r="F2966" s="270">
        <v>0.76774193548387115</v>
      </c>
      <c r="G2966" s="270" t="s">
        <v>220</v>
      </c>
    </row>
    <row r="2967" spans="1:7">
      <c r="A2967" s="270" t="s">
        <v>5905</v>
      </c>
      <c r="B2967" s="270" t="s">
        <v>5906</v>
      </c>
      <c r="C2967" s="270">
        <v>2479</v>
      </c>
      <c r="D2967" s="270">
        <v>1001</v>
      </c>
      <c r="E2967" s="270">
        <v>13</v>
      </c>
      <c r="F2967" s="270">
        <v>0.85</v>
      </c>
      <c r="G2967" s="270" t="s">
        <v>220</v>
      </c>
    </row>
    <row r="2968" spans="1:7">
      <c r="A2968" s="270" t="s">
        <v>5907</v>
      </c>
      <c r="B2968" s="270" t="s">
        <v>5908</v>
      </c>
      <c r="C2968" s="270">
        <v>2424</v>
      </c>
      <c r="D2968" s="270">
        <v>929.81799999999998</v>
      </c>
      <c r="E2968" s="270">
        <v>10</v>
      </c>
      <c r="F2968" s="270">
        <v>2.7816666666666667</v>
      </c>
      <c r="G2968" s="270" t="s">
        <v>223</v>
      </c>
    </row>
    <row r="2969" spans="1:7">
      <c r="A2969" s="270" t="s">
        <v>5909</v>
      </c>
      <c r="B2969" s="270" t="s">
        <v>5910</v>
      </c>
      <c r="C2969" s="270">
        <v>2424</v>
      </c>
      <c r="D2969" s="270">
        <v>877.59100000000001</v>
      </c>
      <c r="E2969" s="270">
        <v>8</v>
      </c>
      <c r="F2969" s="270">
        <v>2.7816666666666667</v>
      </c>
      <c r="G2969" s="270" t="s">
        <v>223</v>
      </c>
    </row>
    <row r="2970" spans="1:7">
      <c r="A2970" s="270" t="s">
        <v>5911</v>
      </c>
      <c r="B2970" s="270" t="s">
        <v>5912</v>
      </c>
      <c r="C2970" s="270">
        <v>2217</v>
      </c>
      <c r="D2970" s="270">
        <v>1061.6130000000001</v>
      </c>
      <c r="E2970" s="270">
        <v>15</v>
      </c>
      <c r="F2970" s="270">
        <v>0</v>
      </c>
      <c r="G2970" s="270" t="s">
        <v>217</v>
      </c>
    </row>
    <row r="2971" spans="1:7">
      <c r="A2971" s="270" t="s">
        <v>5913</v>
      </c>
      <c r="B2971" s="270" t="s">
        <v>5914</v>
      </c>
      <c r="C2971" s="270">
        <v>2196</v>
      </c>
      <c r="D2971" s="270">
        <v>993.23800000000006</v>
      </c>
      <c r="E2971" s="270">
        <v>12</v>
      </c>
      <c r="F2971" s="270">
        <v>0</v>
      </c>
      <c r="G2971" s="270" t="s">
        <v>217</v>
      </c>
    </row>
    <row r="2972" spans="1:7">
      <c r="A2972" s="270" t="s">
        <v>5915</v>
      </c>
      <c r="B2972" s="270" t="s">
        <v>5914</v>
      </c>
      <c r="C2972" s="270">
        <v>2217</v>
      </c>
      <c r="D2972" s="270">
        <v>993.23800000000006</v>
      </c>
      <c r="E2972" s="270">
        <v>12</v>
      </c>
      <c r="F2972" s="270">
        <v>0</v>
      </c>
      <c r="G2972" s="270" t="s">
        <v>217</v>
      </c>
    </row>
    <row r="2973" spans="1:7">
      <c r="A2973" s="270" t="s">
        <v>5916</v>
      </c>
      <c r="B2973" s="270" t="s">
        <v>5917</v>
      </c>
      <c r="C2973" s="270">
        <v>2402</v>
      </c>
      <c r="D2973" s="270">
        <v>969.16160000000002</v>
      </c>
      <c r="E2973" s="270">
        <v>11</v>
      </c>
      <c r="F2973" s="270">
        <v>4.3899999999999997</v>
      </c>
      <c r="G2973" s="270" t="s">
        <v>223</v>
      </c>
    </row>
    <row r="2974" spans="1:7">
      <c r="A2974" s="270" t="s">
        <v>5918</v>
      </c>
      <c r="B2974" s="270" t="s">
        <v>5919</v>
      </c>
      <c r="C2974" s="270">
        <v>2480</v>
      </c>
      <c r="D2974" s="270">
        <v>984.46600000000012</v>
      </c>
      <c r="E2974" s="270">
        <v>12</v>
      </c>
      <c r="F2974" s="270">
        <v>1.21</v>
      </c>
      <c r="G2974" s="270" t="s">
        <v>220</v>
      </c>
    </row>
    <row r="2975" spans="1:7">
      <c r="A2975" s="270" t="s">
        <v>5920</v>
      </c>
      <c r="B2975" s="270" t="s">
        <v>5921</v>
      </c>
      <c r="C2975" s="270">
        <v>2680</v>
      </c>
      <c r="D2975" s="270">
        <v>1024</v>
      </c>
      <c r="E2975" s="270">
        <v>13</v>
      </c>
      <c r="F2975" s="270">
        <v>3.61375</v>
      </c>
      <c r="G2975" s="270" t="s">
        <v>223</v>
      </c>
    </row>
    <row r="2976" spans="1:7">
      <c r="A2976" s="270" t="s">
        <v>5922</v>
      </c>
      <c r="B2976" s="270" t="s">
        <v>5923</v>
      </c>
      <c r="C2976" s="270">
        <v>2370</v>
      </c>
      <c r="D2976" s="270">
        <v>1022.643</v>
      </c>
      <c r="E2976" s="270">
        <v>13</v>
      </c>
      <c r="F2976" s="270">
        <v>3.770588235294118</v>
      </c>
      <c r="G2976" s="270" t="s">
        <v>223</v>
      </c>
    </row>
    <row r="2977" spans="1:7">
      <c r="A2977" s="270" t="s">
        <v>5924</v>
      </c>
      <c r="B2977" s="270" t="s">
        <v>5925</v>
      </c>
      <c r="C2977" s="270">
        <v>2256</v>
      </c>
      <c r="D2977" s="270">
        <v>1040</v>
      </c>
      <c r="E2977" s="270">
        <v>14</v>
      </c>
      <c r="F2977" s="270">
        <v>9.8888888888888887E-2</v>
      </c>
      <c r="G2977" s="270" t="s">
        <v>217</v>
      </c>
    </row>
    <row r="2978" spans="1:7">
      <c r="A2978" s="270" t="s">
        <v>5926</v>
      </c>
      <c r="B2978" s="270" t="s">
        <v>5927</v>
      </c>
      <c r="C2978" s="270">
        <v>2460</v>
      </c>
      <c r="D2978" s="270">
        <v>1002</v>
      </c>
      <c r="E2978" s="270">
        <v>13</v>
      </c>
      <c r="F2978" s="270">
        <v>2.02</v>
      </c>
      <c r="G2978" s="270" t="s">
        <v>220</v>
      </c>
    </row>
    <row r="2979" spans="1:7">
      <c r="A2979" s="270" t="s">
        <v>5928</v>
      </c>
      <c r="B2979" s="270" t="s">
        <v>5929</v>
      </c>
      <c r="C2979" s="270">
        <v>2705</v>
      </c>
      <c r="D2979" s="270">
        <v>997.40962500000012</v>
      </c>
      <c r="E2979" s="270">
        <v>12</v>
      </c>
      <c r="F2979" s="270">
        <v>3.02</v>
      </c>
      <c r="G2979" s="270" t="s">
        <v>223</v>
      </c>
    </row>
    <row r="2980" spans="1:7">
      <c r="A2980" s="270" t="s">
        <v>5930</v>
      </c>
      <c r="B2980" s="270" t="s">
        <v>5931</v>
      </c>
      <c r="C2980" s="270">
        <v>2530</v>
      </c>
      <c r="D2980" s="270">
        <v>899.48699999999997</v>
      </c>
      <c r="E2980" s="270">
        <v>8</v>
      </c>
      <c r="F2980" s="270">
        <v>0.13</v>
      </c>
      <c r="G2980" s="270" t="s">
        <v>217</v>
      </c>
    </row>
    <row r="2981" spans="1:7">
      <c r="A2981" s="270" t="s">
        <v>5932</v>
      </c>
      <c r="B2981" s="270" t="s">
        <v>5933</v>
      </c>
      <c r="C2981" s="270">
        <v>2480</v>
      </c>
      <c r="D2981" s="270">
        <v>1015</v>
      </c>
      <c r="E2981" s="270">
        <v>13</v>
      </c>
      <c r="F2981" s="270">
        <v>1.0053448275862069</v>
      </c>
      <c r="G2981" s="270" t="s">
        <v>220</v>
      </c>
    </row>
    <row r="2982" spans="1:7">
      <c r="A2982" s="270" t="s">
        <v>5934</v>
      </c>
      <c r="B2982" s="270" t="s">
        <v>5935</v>
      </c>
      <c r="C2982" s="270">
        <v>2482</v>
      </c>
      <c r="D2982" s="270">
        <v>964</v>
      </c>
      <c r="E2982" s="270">
        <v>11</v>
      </c>
      <c r="F2982" s="270">
        <v>0.80166666666666675</v>
      </c>
      <c r="G2982" s="270" t="s">
        <v>220</v>
      </c>
    </row>
    <row r="2983" spans="1:7">
      <c r="A2983" s="270" t="s">
        <v>5936</v>
      </c>
      <c r="B2983" s="270" t="s">
        <v>5937</v>
      </c>
      <c r="C2983" s="270">
        <v>2304</v>
      </c>
      <c r="D2983" s="270">
        <v>889.20399999999995</v>
      </c>
      <c r="E2983" s="270">
        <v>8</v>
      </c>
      <c r="F2983" s="270">
        <v>0</v>
      </c>
      <c r="G2983" s="270" t="s">
        <v>217</v>
      </c>
    </row>
    <row r="2984" spans="1:7">
      <c r="A2984" s="270" t="s">
        <v>5938</v>
      </c>
      <c r="B2984" s="270" t="s">
        <v>5939</v>
      </c>
      <c r="C2984" s="270">
        <v>2430</v>
      </c>
      <c r="D2984" s="270">
        <v>1016</v>
      </c>
      <c r="E2984" s="270">
        <v>13</v>
      </c>
      <c r="F2984" s="270">
        <v>1.41</v>
      </c>
      <c r="G2984" s="270" t="s">
        <v>220</v>
      </c>
    </row>
    <row r="2985" spans="1:7">
      <c r="A2985" s="270" t="s">
        <v>5940</v>
      </c>
      <c r="B2985" s="270" t="s">
        <v>5941</v>
      </c>
      <c r="C2985" s="270">
        <v>2737</v>
      </c>
      <c r="D2985" s="270">
        <v>964.64</v>
      </c>
      <c r="E2985" s="270">
        <v>11</v>
      </c>
      <c r="F2985" s="270">
        <v>5.01</v>
      </c>
      <c r="G2985" s="270" t="s">
        <v>223</v>
      </c>
    </row>
    <row r="2986" spans="1:7">
      <c r="A2986" s="270" t="s">
        <v>5942</v>
      </c>
      <c r="B2986" s="270" t="s">
        <v>5943</v>
      </c>
      <c r="C2986" s="270">
        <v>2807</v>
      </c>
      <c r="D2986" s="270">
        <v>960.52599999999995</v>
      </c>
      <c r="E2986" s="270">
        <v>11</v>
      </c>
      <c r="F2986" s="270">
        <v>2.77</v>
      </c>
      <c r="G2986" s="270" t="s">
        <v>223</v>
      </c>
    </row>
    <row r="2987" spans="1:7">
      <c r="A2987" s="270" t="s">
        <v>5944</v>
      </c>
      <c r="B2987" s="270" t="s">
        <v>5945</v>
      </c>
      <c r="C2987" s="270">
        <v>2650</v>
      </c>
      <c r="D2987" s="270">
        <v>964.13099999999997</v>
      </c>
      <c r="E2987" s="270">
        <v>11</v>
      </c>
      <c r="F2987" s="270">
        <v>1.04</v>
      </c>
      <c r="G2987" s="270" t="s">
        <v>220</v>
      </c>
    </row>
    <row r="2988" spans="1:7">
      <c r="A2988" s="270" t="s">
        <v>5946</v>
      </c>
      <c r="B2988" s="270" t="s">
        <v>5947</v>
      </c>
      <c r="C2988" s="270">
        <v>2711</v>
      </c>
      <c r="D2988" s="270">
        <v>1017.3046666666665</v>
      </c>
      <c r="E2988" s="270">
        <v>13</v>
      </c>
      <c r="F2988" s="270">
        <v>4.87</v>
      </c>
      <c r="G2988" s="270" t="s">
        <v>223</v>
      </c>
    </row>
    <row r="2989" spans="1:7">
      <c r="A2989" s="270" t="s">
        <v>5948</v>
      </c>
      <c r="B2989" s="270" t="s">
        <v>5949</v>
      </c>
      <c r="C2989" s="270">
        <v>2454</v>
      </c>
      <c r="D2989" s="270">
        <v>961.69023076923088</v>
      </c>
      <c r="E2989" s="270">
        <v>11</v>
      </c>
      <c r="F2989" s="270">
        <v>3.12</v>
      </c>
      <c r="G2989" s="270" t="s">
        <v>223</v>
      </c>
    </row>
    <row r="2990" spans="1:7">
      <c r="A2990" s="270" t="s">
        <v>5950</v>
      </c>
      <c r="B2990" s="270" t="s">
        <v>5951</v>
      </c>
      <c r="C2990" s="270">
        <v>2832</v>
      </c>
      <c r="D2990" s="270">
        <v>927.02049999999997</v>
      </c>
      <c r="E2990" s="270">
        <v>10</v>
      </c>
      <c r="F2990" s="270">
        <v>8.48</v>
      </c>
      <c r="G2990" s="270" t="s">
        <v>226</v>
      </c>
    </row>
    <row r="2991" spans="1:7">
      <c r="A2991" s="270" t="s">
        <v>5952</v>
      </c>
      <c r="B2991" s="270" t="s">
        <v>5953</v>
      </c>
      <c r="C2991" s="270">
        <v>2352</v>
      </c>
      <c r="D2991" s="270">
        <v>957.06200000000001</v>
      </c>
      <c r="E2991" s="270">
        <v>11</v>
      </c>
      <c r="F2991" s="270">
        <v>1.98</v>
      </c>
      <c r="G2991" s="270" t="s">
        <v>220</v>
      </c>
    </row>
    <row r="2992" spans="1:7">
      <c r="A2992" s="270" t="s">
        <v>5954</v>
      </c>
      <c r="B2992" s="270" t="s">
        <v>5955</v>
      </c>
      <c r="C2992" s="270">
        <v>2259</v>
      </c>
      <c r="D2992" s="270">
        <v>984.72750980392129</v>
      </c>
      <c r="E2992" s="270">
        <v>12</v>
      </c>
      <c r="F2992" s="270">
        <v>0</v>
      </c>
      <c r="G2992" s="270" t="s">
        <v>217</v>
      </c>
    </row>
    <row r="2993" spans="1:7">
      <c r="A2993" s="270" t="s">
        <v>5956</v>
      </c>
      <c r="B2993" s="270" t="s">
        <v>5957</v>
      </c>
      <c r="C2993" s="270">
        <v>2735</v>
      </c>
      <c r="D2993" s="270">
        <v>962</v>
      </c>
      <c r="E2993" s="270">
        <v>11</v>
      </c>
      <c r="F2993" s="270" t="s">
        <v>356</v>
      </c>
      <c r="G2993" s="270" t="s">
        <v>223</v>
      </c>
    </row>
    <row r="2994" spans="1:7">
      <c r="A2994" s="270" t="s">
        <v>5958</v>
      </c>
      <c r="B2994" s="270" t="s">
        <v>5959</v>
      </c>
      <c r="C2994" s="270">
        <v>2476</v>
      </c>
      <c r="D2994" s="270">
        <v>1010</v>
      </c>
      <c r="E2994" s="270">
        <v>13</v>
      </c>
      <c r="F2994" s="270">
        <v>2.92</v>
      </c>
      <c r="G2994" s="270" t="s">
        <v>223</v>
      </c>
    </row>
    <row r="2995" spans="1:7">
      <c r="A2995" s="270" t="s">
        <v>5960</v>
      </c>
      <c r="B2995" s="270" t="s">
        <v>5961</v>
      </c>
      <c r="C2995" s="270">
        <v>2450</v>
      </c>
      <c r="D2995" s="270">
        <v>1049.146</v>
      </c>
      <c r="E2995" s="270">
        <v>14</v>
      </c>
      <c r="F2995" s="270">
        <v>1.83</v>
      </c>
      <c r="G2995" s="270" t="s">
        <v>220</v>
      </c>
    </row>
    <row r="2996" spans="1:7">
      <c r="A2996" s="270" t="s">
        <v>5962</v>
      </c>
      <c r="B2996" s="270" t="s">
        <v>5963</v>
      </c>
      <c r="C2996" s="270">
        <v>2627</v>
      </c>
      <c r="D2996" s="270">
        <v>901.16575</v>
      </c>
      <c r="E2996" s="270">
        <v>9</v>
      </c>
      <c r="F2996" s="270">
        <v>4.46</v>
      </c>
      <c r="G2996" s="270" t="s">
        <v>223</v>
      </c>
    </row>
    <row r="2997" spans="1:7">
      <c r="A2997" s="270" t="s">
        <v>5964</v>
      </c>
      <c r="B2997" s="270" t="s">
        <v>5965</v>
      </c>
      <c r="C2997" s="270">
        <v>2627</v>
      </c>
      <c r="D2997" s="270">
        <v>969.14</v>
      </c>
      <c r="E2997" s="270">
        <v>11</v>
      </c>
      <c r="F2997" s="270">
        <v>3.7250000000000005</v>
      </c>
      <c r="G2997" s="270" t="s">
        <v>223</v>
      </c>
    </row>
    <row r="2998" spans="1:7">
      <c r="A2998" s="270" t="s">
        <v>5966</v>
      </c>
      <c r="B2998" s="270" t="s">
        <v>5967</v>
      </c>
      <c r="C2998" s="270">
        <v>2627</v>
      </c>
      <c r="D2998" s="270">
        <v>0</v>
      </c>
      <c r="E2998" s="270">
        <v>5</v>
      </c>
      <c r="F2998" s="270">
        <v>3.7250000000000005</v>
      </c>
      <c r="G2998" s="270" t="s">
        <v>223</v>
      </c>
    </row>
    <row r="2999" spans="1:7">
      <c r="A2999" s="270" t="s">
        <v>5968</v>
      </c>
      <c r="B2999" s="270" t="s">
        <v>5969</v>
      </c>
      <c r="C2999" s="270">
        <v>2289</v>
      </c>
      <c r="D2999" s="270">
        <v>1041.8699999999999</v>
      </c>
      <c r="E2999" s="270">
        <v>14</v>
      </c>
      <c r="F2999" s="270">
        <v>0</v>
      </c>
      <c r="G2999" s="270" t="s">
        <v>217</v>
      </c>
    </row>
    <row r="3000" spans="1:7">
      <c r="A3000" s="270" t="s">
        <v>5970</v>
      </c>
      <c r="B3000" s="270" t="s">
        <v>5971</v>
      </c>
      <c r="C3000" s="270">
        <v>2289</v>
      </c>
      <c r="D3000" s="270">
        <v>1056.355</v>
      </c>
      <c r="E3000" s="270">
        <v>15</v>
      </c>
      <c r="F3000" s="270">
        <v>0</v>
      </c>
      <c r="G3000" s="270" t="s">
        <v>217</v>
      </c>
    </row>
    <row r="3001" spans="1:7">
      <c r="A3001" s="270" t="s">
        <v>5972</v>
      </c>
      <c r="B3001" s="270" t="s">
        <v>5973</v>
      </c>
      <c r="C3001" s="270">
        <v>2620</v>
      </c>
      <c r="D3001" s="270">
        <v>1083.8795652173912</v>
      </c>
      <c r="E3001" s="270">
        <v>16</v>
      </c>
      <c r="F3001" s="270">
        <v>0.56999999999999995</v>
      </c>
      <c r="G3001" s="270" t="s">
        <v>220</v>
      </c>
    </row>
    <row r="3002" spans="1:7">
      <c r="A3002" s="270" t="s">
        <v>5974</v>
      </c>
      <c r="B3002" s="270" t="s">
        <v>5975</v>
      </c>
      <c r="C3002" s="270">
        <v>2429</v>
      </c>
      <c r="D3002" s="270">
        <v>935</v>
      </c>
      <c r="E3002" s="270">
        <v>10</v>
      </c>
      <c r="F3002" s="270">
        <v>2.02</v>
      </c>
      <c r="G3002" s="270" t="s">
        <v>220</v>
      </c>
    </row>
    <row r="3003" spans="1:7">
      <c r="A3003" s="270" t="s">
        <v>5976</v>
      </c>
      <c r="B3003" s="270" t="s">
        <v>5977</v>
      </c>
      <c r="C3003" s="270">
        <v>2622</v>
      </c>
      <c r="D3003" s="270">
        <v>1057</v>
      </c>
      <c r="E3003" s="270">
        <v>15</v>
      </c>
      <c r="F3003" s="270">
        <v>2.2444444444444436</v>
      </c>
      <c r="G3003" s="270" t="s">
        <v>220</v>
      </c>
    </row>
    <row r="3004" spans="1:7">
      <c r="A3004" s="270" t="s">
        <v>5978</v>
      </c>
      <c r="B3004" s="270" t="s">
        <v>5979</v>
      </c>
      <c r="C3004" s="270">
        <v>2460</v>
      </c>
      <c r="D3004" s="270">
        <v>883.8</v>
      </c>
      <c r="E3004" s="270">
        <v>8</v>
      </c>
      <c r="F3004" s="270">
        <v>2.925238095238095</v>
      </c>
      <c r="G3004" s="270" t="s">
        <v>223</v>
      </c>
    </row>
    <row r="3005" spans="1:7">
      <c r="A3005" s="270" t="s">
        <v>5980</v>
      </c>
      <c r="B3005" s="270" t="s">
        <v>5981</v>
      </c>
      <c r="C3005" s="270">
        <v>2250</v>
      </c>
      <c r="D3005" s="270">
        <v>1027.8810000000001</v>
      </c>
      <c r="E3005" s="270">
        <v>14</v>
      </c>
      <c r="F3005" s="270">
        <v>1.01</v>
      </c>
      <c r="G3005" s="270" t="s">
        <v>220</v>
      </c>
    </row>
    <row r="3006" spans="1:7">
      <c r="A3006" s="270" t="s">
        <v>5982</v>
      </c>
      <c r="B3006" s="270" t="s">
        <v>5983</v>
      </c>
      <c r="C3006" s="270">
        <v>2835</v>
      </c>
      <c r="D3006" s="270">
        <v>1028.6669999999999</v>
      </c>
      <c r="E3006" s="270">
        <v>14</v>
      </c>
      <c r="F3006" s="270">
        <v>10.91</v>
      </c>
      <c r="G3006" s="270" t="s">
        <v>229</v>
      </c>
    </row>
    <row r="3007" spans="1:7">
      <c r="A3007" s="270" t="s">
        <v>5984</v>
      </c>
      <c r="B3007" s="270" t="s">
        <v>5985</v>
      </c>
      <c r="C3007" s="270">
        <v>2730</v>
      </c>
      <c r="D3007" s="270">
        <v>1014.45</v>
      </c>
      <c r="E3007" s="270">
        <v>13</v>
      </c>
      <c r="F3007" s="270">
        <v>2.72</v>
      </c>
      <c r="G3007" s="270" t="s">
        <v>223</v>
      </c>
    </row>
    <row r="3008" spans="1:7">
      <c r="A3008" s="270" t="s">
        <v>5986</v>
      </c>
      <c r="B3008" s="270" t="s">
        <v>5987</v>
      </c>
      <c r="C3008" s="270">
        <v>2441</v>
      </c>
      <c r="D3008" s="270">
        <v>971.375</v>
      </c>
      <c r="E3008" s="270">
        <v>11</v>
      </c>
      <c r="F3008" s="270">
        <v>2.39</v>
      </c>
      <c r="G3008" s="270" t="s">
        <v>220</v>
      </c>
    </row>
    <row r="3009" spans="1:7">
      <c r="A3009" s="270" t="s">
        <v>5988</v>
      </c>
      <c r="B3009" s="270" t="s">
        <v>5989</v>
      </c>
      <c r="C3009" s="270">
        <v>2422</v>
      </c>
      <c r="D3009" s="270">
        <v>805</v>
      </c>
      <c r="E3009" s="270">
        <v>5</v>
      </c>
      <c r="F3009" s="270">
        <v>1.87</v>
      </c>
      <c r="G3009" s="270" t="s">
        <v>220</v>
      </c>
    </row>
    <row r="3010" spans="1:7">
      <c r="A3010" s="270" t="s">
        <v>5990</v>
      </c>
      <c r="B3010" s="270" t="s">
        <v>5989</v>
      </c>
      <c r="C3010" s="270">
        <v>2429</v>
      </c>
      <c r="D3010" s="270">
        <v>805</v>
      </c>
      <c r="E3010" s="270">
        <v>5</v>
      </c>
      <c r="F3010" s="270">
        <v>1.87</v>
      </c>
      <c r="G3010" s="270" t="s">
        <v>220</v>
      </c>
    </row>
    <row r="3011" spans="1:7">
      <c r="A3011" s="270" t="s">
        <v>5991</v>
      </c>
      <c r="B3011" s="270" t="s">
        <v>5992</v>
      </c>
      <c r="C3011" s="270">
        <v>2430</v>
      </c>
      <c r="D3011" s="270">
        <v>962</v>
      </c>
      <c r="E3011" s="270">
        <v>11</v>
      </c>
      <c r="F3011" s="270">
        <v>1.45</v>
      </c>
      <c r="G3011" s="270" t="s">
        <v>220</v>
      </c>
    </row>
    <row r="3012" spans="1:7">
      <c r="A3012" s="270" t="s">
        <v>5993</v>
      </c>
      <c r="B3012" s="270" t="s">
        <v>5994</v>
      </c>
      <c r="C3012" s="270">
        <v>2460</v>
      </c>
      <c r="D3012" s="270">
        <v>848</v>
      </c>
      <c r="E3012" s="270">
        <v>6</v>
      </c>
      <c r="F3012" s="270">
        <v>2.83</v>
      </c>
      <c r="G3012" s="270" t="s">
        <v>223</v>
      </c>
    </row>
    <row r="3013" spans="1:7">
      <c r="A3013" s="270" t="s">
        <v>5995</v>
      </c>
      <c r="B3013" s="270" t="s">
        <v>5996</v>
      </c>
      <c r="C3013" s="270">
        <v>2484</v>
      </c>
      <c r="D3013" s="270">
        <v>850</v>
      </c>
      <c r="E3013" s="270">
        <v>6</v>
      </c>
      <c r="F3013" s="270">
        <v>0.80812499999999987</v>
      </c>
      <c r="G3013" s="270" t="s">
        <v>220</v>
      </c>
    </row>
    <row r="3014" spans="1:7">
      <c r="A3014" s="270" t="s">
        <v>5997</v>
      </c>
      <c r="B3014" s="270" t="s">
        <v>5998</v>
      </c>
      <c r="C3014" s="270">
        <v>2484</v>
      </c>
      <c r="D3014" s="270">
        <v>882.65700000000004</v>
      </c>
      <c r="E3014" s="270">
        <v>8</v>
      </c>
      <c r="F3014" s="270">
        <v>1.29</v>
      </c>
      <c r="G3014" s="270" t="s">
        <v>220</v>
      </c>
    </row>
    <row r="3015" spans="1:7">
      <c r="A3015" s="270" t="s">
        <v>5999</v>
      </c>
      <c r="B3015" s="270" t="s">
        <v>6000</v>
      </c>
      <c r="C3015" s="270">
        <v>2405</v>
      </c>
      <c r="D3015" s="270">
        <v>1010.747</v>
      </c>
      <c r="E3015" s="270">
        <v>13</v>
      </c>
      <c r="F3015" s="270">
        <v>7.9</v>
      </c>
      <c r="G3015" s="270" t="s">
        <v>226</v>
      </c>
    </row>
    <row r="3016" spans="1:7">
      <c r="A3016" s="270" t="s">
        <v>6001</v>
      </c>
      <c r="B3016" s="270" t="s">
        <v>6002</v>
      </c>
      <c r="C3016" s="270">
        <v>0</v>
      </c>
      <c r="D3016" s="270">
        <v>1105.7860000000001</v>
      </c>
      <c r="E3016" s="270">
        <v>17</v>
      </c>
      <c r="F3016" s="270">
        <v>2.2897980718499691E-5</v>
      </c>
      <c r="G3016" s="270" t="s">
        <v>217</v>
      </c>
    </row>
    <row r="3017" spans="1:7">
      <c r="A3017" s="270" t="s">
        <v>6003</v>
      </c>
      <c r="B3017" s="270" t="s">
        <v>6002</v>
      </c>
      <c r="C3017" s="270">
        <v>2084</v>
      </c>
      <c r="D3017" s="270">
        <v>1105.7860000000001</v>
      </c>
      <c r="E3017" s="270">
        <v>17</v>
      </c>
      <c r="F3017" s="270" t="s">
        <v>356</v>
      </c>
      <c r="G3017" s="270" t="s">
        <v>217</v>
      </c>
    </row>
    <row r="3018" spans="1:7">
      <c r="A3018" s="270" t="s">
        <v>6004</v>
      </c>
      <c r="B3018" s="270" t="s">
        <v>6005</v>
      </c>
      <c r="C3018" s="270">
        <v>2073</v>
      </c>
      <c r="D3018" s="270">
        <v>1118.7536666666667</v>
      </c>
      <c r="E3018" s="270">
        <v>17</v>
      </c>
      <c r="F3018" s="270">
        <v>0</v>
      </c>
      <c r="G3018" s="270" t="s">
        <v>217</v>
      </c>
    </row>
    <row r="3019" spans="1:7">
      <c r="A3019" s="270" t="s">
        <v>6006</v>
      </c>
      <c r="B3019" s="270" t="s">
        <v>6007</v>
      </c>
      <c r="C3019" s="270">
        <v>2757</v>
      </c>
      <c r="D3019" s="270">
        <v>1067</v>
      </c>
      <c r="E3019" s="270">
        <v>15</v>
      </c>
      <c r="F3019" s="270">
        <v>0.23</v>
      </c>
      <c r="G3019" s="270" t="s">
        <v>220</v>
      </c>
    </row>
    <row r="3020" spans="1:7">
      <c r="A3020" s="270" t="s">
        <v>6008</v>
      </c>
      <c r="B3020" s="270" t="s">
        <v>6009</v>
      </c>
      <c r="C3020" s="270">
        <v>2231</v>
      </c>
      <c r="D3020" s="270">
        <v>1042.299</v>
      </c>
      <c r="E3020" s="270">
        <v>14</v>
      </c>
      <c r="F3020" s="270">
        <v>0</v>
      </c>
      <c r="G3020" s="270" t="s">
        <v>217</v>
      </c>
    </row>
    <row r="3021" spans="1:7">
      <c r="A3021" s="270" t="s">
        <v>6010</v>
      </c>
      <c r="B3021" s="270" t="s">
        <v>6011</v>
      </c>
      <c r="C3021" s="270">
        <v>2089</v>
      </c>
      <c r="D3021" s="270">
        <v>1124.529</v>
      </c>
      <c r="E3021" s="270">
        <v>17</v>
      </c>
      <c r="F3021" s="270">
        <v>0</v>
      </c>
      <c r="G3021" s="270" t="s">
        <v>217</v>
      </c>
    </row>
    <row r="3022" spans="1:7">
      <c r="A3022" s="270" t="s">
        <v>6012</v>
      </c>
      <c r="B3022" s="270" t="s">
        <v>6013</v>
      </c>
      <c r="C3022" s="270">
        <v>2758</v>
      </c>
      <c r="D3022" s="270">
        <v>1077.6669999999999</v>
      </c>
      <c r="E3022" s="270">
        <v>16</v>
      </c>
      <c r="F3022" s="270">
        <v>0.5</v>
      </c>
      <c r="G3022" s="270" t="s">
        <v>220</v>
      </c>
    </row>
    <row r="3023" spans="1:7">
      <c r="A3023" s="270" t="s">
        <v>6014</v>
      </c>
      <c r="B3023" s="270" t="s">
        <v>6015</v>
      </c>
      <c r="C3023" s="270">
        <v>2758</v>
      </c>
      <c r="D3023" s="270">
        <v>1092.414</v>
      </c>
      <c r="E3023" s="270">
        <v>16</v>
      </c>
      <c r="F3023" s="270">
        <v>0.42</v>
      </c>
      <c r="G3023" s="270" t="s">
        <v>220</v>
      </c>
    </row>
    <row r="3024" spans="1:7">
      <c r="A3024" s="270" t="s">
        <v>6016</v>
      </c>
      <c r="B3024" s="270" t="s">
        <v>6017</v>
      </c>
      <c r="C3024" s="270">
        <v>2758</v>
      </c>
      <c r="D3024" s="270">
        <v>1072.5129999999999</v>
      </c>
      <c r="E3024" s="270">
        <v>15</v>
      </c>
      <c r="F3024" s="270">
        <v>0.27</v>
      </c>
      <c r="G3024" s="270" t="s">
        <v>220</v>
      </c>
    </row>
    <row r="3025" spans="1:7">
      <c r="A3025" s="270" t="s">
        <v>6018</v>
      </c>
      <c r="B3025" s="270" t="s">
        <v>6019</v>
      </c>
      <c r="C3025" s="270">
        <v>2327</v>
      </c>
      <c r="D3025" s="270">
        <v>894.29300000000001</v>
      </c>
      <c r="E3025" s="270">
        <v>8</v>
      </c>
      <c r="F3025" s="270">
        <v>0.17</v>
      </c>
      <c r="G3025" s="270" t="s">
        <v>217</v>
      </c>
    </row>
    <row r="3026" spans="1:7">
      <c r="A3026" s="270" t="s">
        <v>6020</v>
      </c>
      <c r="B3026" s="270" t="s">
        <v>6021</v>
      </c>
      <c r="C3026" s="270">
        <v>2715</v>
      </c>
      <c r="D3026" s="270">
        <v>1030</v>
      </c>
      <c r="E3026" s="270">
        <v>14</v>
      </c>
      <c r="F3026" s="270">
        <v>4.9400000000000004</v>
      </c>
      <c r="G3026" s="270" t="s">
        <v>223</v>
      </c>
    </row>
    <row r="3027" spans="1:7">
      <c r="A3027" s="270" t="s">
        <v>6022</v>
      </c>
      <c r="B3027" s="270" t="s">
        <v>6023</v>
      </c>
      <c r="C3027" s="270">
        <v>2460</v>
      </c>
      <c r="D3027" s="270">
        <v>937</v>
      </c>
      <c r="E3027" s="270">
        <v>10</v>
      </c>
      <c r="F3027" s="270">
        <v>2.2999999999999998</v>
      </c>
      <c r="G3027" s="270" t="s">
        <v>220</v>
      </c>
    </row>
    <row r="3028" spans="1:7">
      <c r="A3028" s="270" t="s">
        <v>6024</v>
      </c>
      <c r="B3028" s="270" t="s">
        <v>6025</v>
      </c>
      <c r="C3028" s="270">
        <v>2630</v>
      </c>
      <c r="D3028" s="270">
        <v>1007</v>
      </c>
      <c r="E3028" s="270">
        <v>13</v>
      </c>
      <c r="F3028" s="270">
        <v>3.05</v>
      </c>
      <c r="G3028" s="270" t="s">
        <v>223</v>
      </c>
    </row>
    <row r="3029" spans="1:7">
      <c r="A3029" s="270" t="s">
        <v>6026</v>
      </c>
      <c r="B3029" s="270" t="s">
        <v>6025</v>
      </c>
      <c r="C3029" s="270">
        <v>2631</v>
      </c>
      <c r="D3029" s="270">
        <v>1007</v>
      </c>
      <c r="E3029" s="270">
        <v>13</v>
      </c>
      <c r="F3029" s="270">
        <v>3.05</v>
      </c>
      <c r="G3029" s="270" t="s">
        <v>223</v>
      </c>
    </row>
    <row r="3030" spans="1:7">
      <c r="A3030" s="270" t="s">
        <v>6027</v>
      </c>
      <c r="B3030" s="270" t="s">
        <v>6028</v>
      </c>
      <c r="C3030" s="270">
        <v>2631</v>
      </c>
      <c r="D3030" s="270">
        <v>1000.5775333333332</v>
      </c>
      <c r="E3030" s="270">
        <v>12</v>
      </c>
      <c r="F3030" s="270">
        <v>3.27</v>
      </c>
      <c r="G3030" s="270" t="s">
        <v>223</v>
      </c>
    </row>
    <row r="3031" spans="1:7">
      <c r="A3031" s="270" t="s">
        <v>6029</v>
      </c>
      <c r="B3031" s="270" t="s">
        <v>6030</v>
      </c>
      <c r="C3031" s="270">
        <v>2650</v>
      </c>
      <c r="D3031" s="270">
        <v>1041.5604909090912</v>
      </c>
      <c r="E3031" s="270">
        <v>14</v>
      </c>
      <c r="F3031" s="270">
        <v>2.64</v>
      </c>
      <c r="G3031" s="270" t="s">
        <v>223</v>
      </c>
    </row>
    <row r="3032" spans="1:7">
      <c r="A3032" s="270" t="s">
        <v>6031</v>
      </c>
      <c r="B3032" s="270" t="s">
        <v>6032</v>
      </c>
      <c r="C3032" s="270">
        <v>2650</v>
      </c>
      <c r="D3032" s="270">
        <v>1071.5509999999999</v>
      </c>
      <c r="E3032" s="270">
        <v>15</v>
      </c>
      <c r="F3032" s="270">
        <v>2.56</v>
      </c>
      <c r="G3032" s="270" t="s">
        <v>223</v>
      </c>
    </row>
    <row r="3033" spans="1:7">
      <c r="A3033" s="270" t="s">
        <v>6033</v>
      </c>
      <c r="B3033" s="270" t="s">
        <v>6034</v>
      </c>
      <c r="C3033" s="270">
        <v>2216</v>
      </c>
      <c r="D3033" s="270">
        <v>1010.059</v>
      </c>
      <c r="E3033" s="270">
        <v>13</v>
      </c>
      <c r="F3033" s="270">
        <v>0</v>
      </c>
      <c r="G3033" s="270" t="s">
        <v>217</v>
      </c>
    </row>
    <row r="3034" spans="1:7">
      <c r="A3034" s="270" t="s">
        <v>6035</v>
      </c>
      <c r="B3034" s="270" t="s">
        <v>6036</v>
      </c>
      <c r="C3034" s="270">
        <v>2221</v>
      </c>
      <c r="D3034" s="270">
        <v>1108.6030000000001</v>
      </c>
      <c r="E3034" s="270">
        <v>17</v>
      </c>
      <c r="F3034" s="270">
        <v>0</v>
      </c>
      <c r="G3034" s="270" t="s">
        <v>217</v>
      </c>
    </row>
    <row r="3035" spans="1:7">
      <c r="A3035" s="270" t="s">
        <v>6037</v>
      </c>
      <c r="B3035" s="270" t="s">
        <v>6038</v>
      </c>
      <c r="C3035" s="270">
        <v>2484</v>
      </c>
      <c r="D3035" s="270">
        <v>990.46199999999999</v>
      </c>
      <c r="E3035" s="270">
        <v>12</v>
      </c>
      <c r="F3035" s="270">
        <v>0.80812499999999987</v>
      </c>
      <c r="G3035" s="270" t="s">
        <v>220</v>
      </c>
    </row>
    <row r="3036" spans="1:7">
      <c r="A3036" s="270" t="s">
        <v>6039</v>
      </c>
      <c r="B3036" s="270" t="s">
        <v>6040</v>
      </c>
      <c r="C3036" s="270">
        <v>2474</v>
      </c>
      <c r="D3036" s="270">
        <v>903.60599999999999</v>
      </c>
      <c r="E3036" s="270">
        <v>9</v>
      </c>
      <c r="F3036" s="270">
        <v>1.18</v>
      </c>
      <c r="G3036" s="270" t="s">
        <v>220</v>
      </c>
    </row>
    <row r="3037" spans="1:7">
      <c r="A3037" s="270" t="s">
        <v>6041</v>
      </c>
      <c r="B3037" s="270" t="s">
        <v>6042</v>
      </c>
      <c r="C3037" s="270">
        <v>2700</v>
      </c>
      <c r="D3037" s="270">
        <v>1022.7848000000001</v>
      </c>
      <c r="E3037" s="270">
        <v>13</v>
      </c>
      <c r="F3037" s="270">
        <v>3.2</v>
      </c>
      <c r="G3037" s="270" t="s">
        <v>223</v>
      </c>
    </row>
    <row r="3038" spans="1:7">
      <c r="A3038" s="270" t="s">
        <v>6043</v>
      </c>
      <c r="B3038" s="270" t="s">
        <v>6044</v>
      </c>
      <c r="C3038" s="270">
        <v>2036</v>
      </c>
      <c r="D3038" s="270">
        <v>886.25</v>
      </c>
      <c r="E3038" s="270">
        <v>8</v>
      </c>
      <c r="F3038" s="270">
        <v>0</v>
      </c>
      <c r="G3038" s="270" t="s">
        <v>217</v>
      </c>
    </row>
    <row r="3039" spans="1:7">
      <c r="A3039" s="270" t="s">
        <v>6045</v>
      </c>
      <c r="B3039" s="270" t="s">
        <v>6046</v>
      </c>
      <c r="C3039" s="270">
        <v>2720</v>
      </c>
      <c r="D3039" s="270">
        <v>1045.3430000000001</v>
      </c>
      <c r="E3039" s="270">
        <v>14</v>
      </c>
      <c r="F3039" s="270">
        <v>2.334117647058823</v>
      </c>
      <c r="G3039" s="270" t="s">
        <v>220</v>
      </c>
    </row>
    <row r="3040" spans="1:7">
      <c r="A3040" s="270" t="s">
        <v>6047</v>
      </c>
      <c r="B3040" s="270" t="s">
        <v>6048</v>
      </c>
      <c r="C3040" s="270">
        <v>2581</v>
      </c>
      <c r="D3040" s="270">
        <v>1059</v>
      </c>
      <c r="E3040" s="270">
        <v>15</v>
      </c>
      <c r="F3040" s="270">
        <v>1.7235714285714285</v>
      </c>
      <c r="G3040" s="270" t="s">
        <v>220</v>
      </c>
    </row>
    <row r="3041" spans="1:7">
      <c r="A3041" s="270" t="s">
        <v>6049</v>
      </c>
      <c r="B3041" s="270" t="s">
        <v>6050</v>
      </c>
      <c r="C3041" s="270">
        <v>2652</v>
      </c>
      <c r="D3041" s="270">
        <v>1047.895</v>
      </c>
      <c r="E3041" s="270">
        <v>14</v>
      </c>
      <c r="F3041" s="270">
        <v>1.51</v>
      </c>
      <c r="G3041" s="270" t="s">
        <v>220</v>
      </c>
    </row>
    <row r="3042" spans="1:7">
      <c r="A3042" s="270" t="s">
        <v>6051</v>
      </c>
      <c r="B3042" s="270" t="s">
        <v>6052</v>
      </c>
      <c r="C3042" s="270">
        <v>2795</v>
      </c>
      <c r="D3042" s="270">
        <v>1068.6020000000001</v>
      </c>
      <c r="E3042" s="270">
        <v>15</v>
      </c>
      <c r="F3042" s="270">
        <v>0.85</v>
      </c>
      <c r="G3042" s="270" t="s">
        <v>220</v>
      </c>
    </row>
    <row r="3043" spans="1:7">
      <c r="A3043" s="270" t="s">
        <v>6053</v>
      </c>
      <c r="B3043" s="270" t="s">
        <v>6054</v>
      </c>
      <c r="C3043" s="270">
        <v>2583</v>
      </c>
      <c r="D3043" s="270">
        <v>1040.125</v>
      </c>
      <c r="E3043" s="270">
        <v>14</v>
      </c>
      <c r="F3043" s="270">
        <v>1.76</v>
      </c>
      <c r="G3043" s="270" t="s">
        <v>220</v>
      </c>
    </row>
    <row r="3044" spans="1:7">
      <c r="A3044" s="270" t="s">
        <v>6055</v>
      </c>
      <c r="B3044" s="270" t="s">
        <v>6056</v>
      </c>
      <c r="C3044" s="270">
        <v>2480</v>
      </c>
      <c r="D3044" s="270">
        <v>1057</v>
      </c>
      <c r="E3044" s="270">
        <v>15</v>
      </c>
      <c r="F3044" s="270">
        <v>1.0053448275862069</v>
      </c>
      <c r="G3044" s="270" t="s">
        <v>220</v>
      </c>
    </row>
    <row r="3045" spans="1:7">
      <c r="A3045" s="270" t="s">
        <v>6057</v>
      </c>
      <c r="B3045" s="270" t="s">
        <v>6058</v>
      </c>
      <c r="C3045" s="270">
        <v>2325</v>
      </c>
      <c r="D3045" s="270">
        <v>995.42899999999997</v>
      </c>
      <c r="E3045" s="270">
        <v>12</v>
      </c>
      <c r="F3045" s="270">
        <v>1.6</v>
      </c>
      <c r="G3045" s="270" t="s">
        <v>220</v>
      </c>
    </row>
    <row r="3046" spans="1:7">
      <c r="A3046" s="270" t="s">
        <v>6059</v>
      </c>
      <c r="B3046" s="270" t="s">
        <v>6060</v>
      </c>
      <c r="C3046" s="270">
        <v>2844</v>
      </c>
      <c r="D3046" s="270">
        <v>974.37400000000002</v>
      </c>
      <c r="E3046" s="270">
        <v>11</v>
      </c>
      <c r="F3046" s="270">
        <v>3.78</v>
      </c>
      <c r="G3046" s="270" t="s">
        <v>223</v>
      </c>
    </row>
    <row r="3047" spans="1:7">
      <c r="A3047" s="270" t="s">
        <v>6061</v>
      </c>
      <c r="B3047" s="270" t="s">
        <v>6062</v>
      </c>
      <c r="C3047" s="270">
        <v>2650</v>
      </c>
      <c r="D3047" s="270">
        <v>1038.9369999999999</v>
      </c>
      <c r="E3047" s="270">
        <v>14</v>
      </c>
      <c r="F3047" s="270">
        <v>1.04</v>
      </c>
      <c r="G3047" s="270" t="s">
        <v>220</v>
      </c>
    </row>
    <row r="3048" spans="1:7">
      <c r="A3048" s="270" t="s">
        <v>6063</v>
      </c>
      <c r="B3048" s="270" t="s">
        <v>6064</v>
      </c>
      <c r="C3048" s="270">
        <v>2580</v>
      </c>
      <c r="D3048" s="270">
        <v>1019.563</v>
      </c>
      <c r="E3048" s="270">
        <v>13</v>
      </c>
      <c r="F3048" s="270">
        <v>1.57</v>
      </c>
      <c r="G3048" s="270" t="s">
        <v>220</v>
      </c>
    </row>
    <row r="3049" spans="1:7">
      <c r="A3049" s="270" t="s">
        <v>6065</v>
      </c>
      <c r="B3049" s="270" t="s">
        <v>6066</v>
      </c>
      <c r="C3049" s="270">
        <v>2675</v>
      </c>
      <c r="D3049" s="270">
        <v>1027</v>
      </c>
      <c r="E3049" s="270">
        <v>14</v>
      </c>
      <c r="F3049" s="270">
        <v>7.7560000000000002</v>
      </c>
      <c r="G3049" s="270" t="s">
        <v>226</v>
      </c>
    </row>
    <row r="3050" spans="1:7">
      <c r="A3050" s="270" t="s">
        <v>6067</v>
      </c>
      <c r="B3050" s="270" t="s">
        <v>6068</v>
      </c>
      <c r="C3050" s="270">
        <v>2820</v>
      </c>
      <c r="D3050" s="270">
        <v>982</v>
      </c>
      <c r="E3050" s="270">
        <v>12</v>
      </c>
      <c r="F3050" s="270">
        <v>3.2517857142857136</v>
      </c>
      <c r="G3050" s="270" t="s">
        <v>223</v>
      </c>
    </row>
    <row r="3051" spans="1:7">
      <c r="A3051" s="270" t="s">
        <v>6069</v>
      </c>
      <c r="B3051" s="270" t="s">
        <v>6070</v>
      </c>
      <c r="C3051" s="270">
        <v>2672</v>
      </c>
      <c r="D3051" s="270">
        <v>952.31</v>
      </c>
      <c r="E3051" s="270">
        <v>11</v>
      </c>
      <c r="F3051" s="270">
        <v>6.04</v>
      </c>
      <c r="G3051" s="270" t="s">
        <v>226</v>
      </c>
    </row>
    <row r="3052" spans="1:7">
      <c r="A3052" s="270" t="s">
        <v>6071</v>
      </c>
      <c r="B3052" s="270" t="s">
        <v>6072</v>
      </c>
      <c r="C3052" s="270">
        <v>2445</v>
      </c>
      <c r="D3052" s="270">
        <v>999.75800000000004</v>
      </c>
      <c r="E3052" s="270">
        <v>12</v>
      </c>
      <c r="F3052" s="270">
        <v>1.65</v>
      </c>
      <c r="G3052" s="270" t="s">
        <v>220</v>
      </c>
    </row>
    <row r="3053" spans="1:7">
      <c r="A3053" s="270" t="s">
        <v>6073</v>
      </c>
      <c r="B3053" s="270" t="s">
        <v>6074</v>
      </c>
      <c r="C3053" s="270">
        <v>2539</v>
      </c>
      <c r="D3053" s="270">
        <v>941.88011538461546</v>
      </c>
      <c r="E3053" s="270">
        <v>10</v>
      </c>
      <c r="F3053" s="270">
        <v>1.49</v>
      </c>
      <c r="G3053" s="270" t="s">
        <v>220</v>
      </c>
    </row>
    <row r="3054" spans="1:7">
      <c r="A3054" s="270" t="s">
        <v>6075</v>
      </c>
      <c r="B3054" s="270" t="s">
        <v>6076</v>
      </c>
      <c r="C3054" s="270">
        <v>2539</v>
      </c>
      <c r="D3054" s="270">
        <v>986.92899999999997</v>
      </c>
      <c r="E3054" s="270">
        <v>12</v>
      </c>
      <c r="F3054" s="270">
        <v>1.75</v>
      </c>
      <c r="G3054" s="270" t="s">
        <v>220</v>
      </c>
    </row>
    <row r="3055" spans="1:7">
      <c r="A3055" s="270" t="s">
        <v>6077</v>
      </c>
      <c r="B3055" s="270" t="s">
        <v>6078</v>
      </c>
      <c r="C3055" s="270">
        <v>2671</v>
      </c>
      <c r="D3055" s="270">
        <v>1046.931</v>
      </c>
      <c r="E3055" s="270">
        <v>14</v>
      </c>
      <c r="F3055" s="270">
        <v>5.15</v>
      </c>
      <c r="G3055" s="270" t="s">
        <v>223</v>
      </c>
    </row>
    <row r="3056" spans="1:7">
      <c r="A3056" s="270" t="s">
        <v>6079</v>
      </c>
      <c r="B3056" s="270" t="s">
        <v>6080</v>
      </c>
      <c r="C3056" s="270">
        <v>2581</v>
      </c>
      <c r="D3056" s="270">
        <v>1097.617</v>
      </c>
      <c r="E3056" s="270">
        <v>16</v>
      </c>
      <c r="F3056" s="270">
        <v>1.7235714285714285</v>
      </c>
      <c r="G3056" s="270" t="s">
        <v>220</v>
      </c>
    </row>
    <row r="3057" spans="1:7">
      <c r="A3057" s="270" t="s">
        <v>6081</v>
      </c>
      <c r="B3057" s="270" t="s">
        <v>6082</v>
      </c>
      <c r="C3057" s="270">
        <v>2259</v>
      </c>
      <c r="D3057" s="270">
        <v>909.87</v>
      </c>
      <c r="E3057" s="270">
        <v>9</v>
      </c>
      <c r="F3057" s="270">
        <v>0</v>
      </c>
      <c r="G3057" s="270" t="s">
        <v>217</v>
      </c>
    </row>
    <row r="3058" spans="1:7">
      <c r="A3058" s="270" t="s">
        <v>6083</v>
      </c>
      <c r="B3058" s="270" t="s">
        <v>6082</v>
      </c>
      <c r="C3058" s="270">
        <v>2263</v>
      </c>
      <c r="D3058" s="270">
        <v>909.87</v>
      </c>
      <c r="E3058" s="270">
        <v>9</v>
      </c>
      <c r="F3058" s="270">
        <v>0</v>
      </c>
      <c r="G3058" s="270" t="s">
        <v>217</v>
      </c>
    </row>
    <row r="3059" spans="1:7">
      <c r="A3059" s="270" t="s">
        <v>6084</v>
      </c>
      <c r="B3059" s="270" t="s">
        <v>6085</v>
      </c>
      <c r="C3059" s="270">
        <v>2502</v>
      </c>
      <c r="D3059" s="270">
        <v>770.38900000000001</v>
      </c>
      <c r="E3059" s="270">
        <v>3</v>
      </c>
      <c r="F3059" s="270">
        <v>0.12333333333333334</v>
      </c>
      <c r="G3059" s="270" t="s">
        <v>217</v>
      </c>
    </row>
    <row r="3060" spans="1:7">
      <c r="A3060" s="270" t="s">
        <v>6086</v>
      </c>
      <c r="B3060" s="270" t="s">
        <v>6087</v>
      </c>
      <c r="C3060" s="270">
        <v>2462</v>
      </c>
      <c r="D3060" s="270">
        <v>894.64700000000005</v>
      </c>
      <c r="E3060" s="270">
        <v>8</v>
      </c>
      <c r="F3060" s="270">
        <v>2.8420000000000001</v>
      </c>
      <c r="G3060" s="270" t="s">
        <v>223</v>
      </c>
    </row>
    <row r="3061" spans="1:7">
      <c r="A3061" s="270" t="s">
        <v>6088</v>
      </c>
      <c r="B3061" s="270" t="s">
        <v>6089</v>
      </c>
      <c r="C3061" s="270">
        <v>3691</v>
      </c>
      <c r="D3061" s="270">
        <v>1081</v>
      </c>
      <c r="E3061" s="270">
        <v>16</v>
      </c>
      <c r="F3061" s="270" t="s">
        <v>356</v>
      </c>
      <c r="G3061" s="270" t="s">
        <v>220</v>
      </c>
    </row>
    <row r="3062" spans="1:7">
      <c r="A3062" s="270" t="s">
        <v>6090</v>
      </c>
      <c r="B3062" s="270" t="s">
        <v>6091</v>
      </c>
      <c r="C3062" s="270">
        <v>2528</v>
      </c>
      <c r="D3062" s="270">
        <v>848.40700000000004</v>
      </c>
      <c r="E3062" s="270">
        <v>6</v>
      </c>
      <c r="F3062" s="270">
        <v>0.14000000000000001</v>
      </c>
      <c r="G3062" s="270" t="s">
        <v>217</v>
      </c>
    </row>
    <row r="3063" spans="1:7">
      <c r="A3063" s="270" t="s">
        <v>6092</v>
      </c>
      <c r="B3063" s="270" t="s">
        <v>6093</v>
      </c>
      <c r="C3063" s="270">
        <v>2446</v>
      </c>
      <c r="D3063" s="270">
        <v>999.78</v>
      </c>
      <c r="E3063" s="270">
        <v>12</v>
      </c>
      <c r="F3063" s="270">
        <v>2.4764705882352942</v>
      </c>
      <c r="G3063" s="270" t="s">
        <v>223</v>
      </c>
    </row>
    <row r="3064" spans="1:7">
      <c r="A3064" s="270" t="s">
        <v>6094</v>
      </c>
      <c r="B3064" s="270" t="s">
        <v>6095</v>
      </c>
      <c r="C3064" s="270">
        <v>0</v>
      </c>
      <c r="D3064" s="270">
        <v>995.41499999999996</v>
      </c>
      <c r="E3064" s="270">
        <v>12</v>
      </c>
      <c r="F3064" s="270">
        <v>2.2897980718499691E-5</v>
      </c>
      <c r="G3064" s="270" t="s">
        <v>217</v>
      </c>
    </row>
    <row r="3065" spans="1:7">
      <c r="A3065" s="270" t="s">
        <v>6096</v>
      </c>
      <c r="B3065" s="270" t="s">
        <v>6095</v>
      </c>
      <c r="C3065" s="270">
        <v>2264</v>
      </c>
      <c r="D3065" s="270">
        <v>995.41499999999996</v>
      </c>
      <c r="E3065" s="270">
        <v>12</v>
      </c>
      <c r="F3065" s="270" t="s">
        <v>356</v>
      </c>
      <c r="G3065" s="270" t="s">
        <v>217</v>
      </c>
    </row>
    <row r="3066" spans="1:7">
      <c r="A3066" s="270" t="s">
        <v>6097</v>
      </c>
      <c r="B3066" s="270" t="s">
        <v>6095</v>
      </c>
      <c r="C3066" s="270">
        <v>2265</v>
      </c>
      <c r="D3066" s="270">
        <v>995.41499999999996</v>
      </c>
      <c r="E3066" s="270">
        <v>12</v>
      </c>
      <c r="F3066" s="270" t="s">
        <v>356</v>
      </c>
      <c r="G3066" s="270" t="s">
        <v>217</v>
      </c>
    </row>
    <row r="3067" spans="1:7">
      <c r="A3067" s="270" t="s">
        <v>6098</v>
      </c>
      <c r="B3067" s="270" t="s">
        <v>6095</v>
      </c>
      <c r="C3067" s="270">
        <v>2267</v>
      </c>
      <c r="D3067" s="270">
        <v>995.41499999999996</v>
      </c>
      <c r="E3067" s="270">
        <v>12</v>
      </c>
      <c r="F3067" s="270" t="s">
        <v>356</v>
      </c>
      <c r="G3067" s="270" t="s">
        <v>217</v>
      </c>
    </row>
    <row r="3068" spans="1:7">
      <c r="A3068" s="270" t="s">
        <v>6099</v>
      </c>
      <c r="B3068" s="270" t="s">
        <v>6095</v>
      </c>
      <c r="C3068" s="270">
        <v>2278</v>
      </c>
      <c r="D3068" s="270">
        <v>995.41499999999996</v>
      </c>
      <c r="E3068" s="270">
        <v>12</v>
      </c>
      <c r="F3068" s="270" t="s">
        <v>356</v>
      </c>
      <c r="G3068" s="270" t="s">
        <v>217</v>
      </c>
    </row>
    <row r="3069" spans="1:7">
      <c r="A3069" s="270" t="s">
        <v>6100</v>
      </c>
      <c r="B3069" s="270" t="s">
        <v>6095</v>
      </c>
      <c r="C3069" s="270">
        <v>2280</v>
      </c>
      <c r="D3069" s="270">
        <v>995.41499999999996</v>
      </c>
      <c r="E3069" s="270">
        <v>12</v>
      </c>
      <c r="F3069" s="270" t="s">
        <v>356</v>
      </c>
      <c r="G3069" s="270" t="s">
        <v>217</v>
      </c>
    </row>
    <row r="3070" spans="1:7">
      <c r="A3070" s="270" t="s">
        <v>6101</v>
      </c>
      <c r="B3070" s="270" t="s">
        <v>6095</v>
      </c>
      <c r="C3070" s="270">
        <v>2281</v>
      </c>
      <c r="D3070" s="270">
        <v>995.41499999999996</v>
      </c>
      <c r="E3070" s="270">
        <v>12</v>
      </c>
      <c r="F3070" s="270" t="s">
        <v>356</v>
      </c>
      <c r="G3070" s="270" t="s">
        <v>217</v>
      </c>
    </row>
    <row r="3071" spans="1:7">
      <c r="A3071" s="270" t="s">
        <v>6102</v>
      </c>
      <c r="B3071" s="270" t="s">
        <v>6095</v>
      </c>
      <c r="C3071" s="270">
        <v>2282</v>
      </c>
      <c r="D3071" s="270">
        <v>995.41499999999996</v>
      </c>
      <c r="E3071" s="270">
        <v>12</v>
      </c>
      <c r="F3071" s="270" t="s">
        <v>356</v>
      </c>
      <c r="G3071" s="270" t="s">
        <v>217</v>
      </c>
    </row>
    <row r="3072" spans="1:7">
      <c r="A3072" s="270" t="s">
        <v>6103</v>
      </c>
      <c r="B3072" s="270" t="s">
        <v>6095</v>
      </c>
      <c r="C3072" s="270">
        <v>2283</v>
      </c>
      <c r="D3072" s="270">
        <v>995.41499999999996</v>
      </c>
      <c r="E3072" s="270">
        <v>12</v>
      </c>
      <c r="F3072" s="270" t="s">
        <v>356</v>
      </c>
      <c r="G3072" s="270" t="s">
        <v>217</v>
      </c>
    </row>
    <row r="3073" spans="1:7">
      <c r="A3073" s="270" t="s">
        <v>6104</v>
      </c>
      <c r="B3073" s="270" t="s">
        <v>6095</v>
      </c>
      <c r="C3073" s="270">
        <v>2284</v>
      </c>
      <c r="D3073" s="270">
        <v>995.41499999999996</v>
      </c>
      <c r="E3073" s="270">
        <v>12</v>
      </c>
      <c r="F3073" s="270" t="s">
        <v>356</v>
      </c>
      <c r="G3073" s="270" t="s">
        <v>217</v>
      </c>
    </row>
    <row r="3074" spans="1:7">
      <c r="A3074" s="270" t="s">
        <v>6105</v>
      </c>
      <c r="B3074" s="270" t="s">
        <v>6095</v>
      </c>
      <c r="C3074" s="270">
        <v>2285</v>
      </c>
      <c r="D3074" s="270">
        <v>995.41499999999996</v>
      </c>
      <c r="E3074" s="270">
        <v>12</v>
      </c>
      <c r="F3074" s="270" t="s">
        <v>356</v>
      </c>
      <c r="G3074" s="270" t="s">
        <v>217</v>
      </c>
    </row>
    <row r="3075" spans="1:7">
      <c r="A3075" s="270" t="s">
        <v>6106</v>
      </c>
      <c r="B3075" s="270" t="s">
        <v>6095</v>
      </c>
      <c r="C3075" s="270">
        <v>2286</v>
      </c>
      <c r="D3075" s="270">
        <v>995.41499999999996</v>
      </c>
      <c r="E3075" s="270">
        <v>12</v>
      </c>
      <c r="F3075" s="270" t="s">
        <v>356</v>
      </c>
      <c r="G3075" s="270" t="s">
        <v>217</v>
      </c>
    </row>
    <row r="3076" spans="1:7">
      <c r="A3076" s="270" t="s">
        <v>6107</v>
      </c>
      <c r="B3076" s="270" t="s">
        <v>6108</v>
      </c>
      <c r="C3076" s="270">
        <v>2259</v>
      </c>
      <c r="D3076" s="270">
        <v>952.40599999999995</v>
      </c>
      <c r="E3076" s="270">
        <v>11</v>
      </c>
      <c r="F3076" s="270">
        <v>0</v>
      </c>
      <c r="G3076" s="270" t="s">
        <v>217</v>
      </c>
    </row>
    <row r="3077" spans="1:7">
      <c r="A3077" s="270" t="s">
        <v>6109</v>
      </c>
      <c r="B3077" s="270" t="s">
        <v>6110</v>
      </c>
      <c r="C3077" s="270">
        <v>2539</v>
      </c>
      <c r="D3077" s="270">
        <v>958.26099999999997</v>
      </c>
      <c r="E3077" s="270">
        <v>11</v>
      </c>
      <c r="F3077" s="270">
        <v>1.64</v>
      </c>
      <c r="G3077" s="270" t="s">
        <v>220</v>
      </c>
    </row>
    <row r="3078" spans="1:7">
      <c r="A3078" s="270" t="s">
        <v>6111</v>
      </c>
      <c r="B3078" s="270" t="s">
        <v>6112</v>
      </c>
      <c r="C3078" s="270">
        <v>2680</v>
      </c>
      <c r="D3078" s="270">
        <v>1014.057</v>
      </c>
      <c r="E3078" s="270">
        <v>13</v>
      </c>
      <c r="F3078" s="270">
        <v>3.47</v>
      </c>
      <c r="G3078" s="270" t="s">
        <v>223</v>
      </c>
    </row>
    <row r="3079" spans="1:7">
      <c r="A3079" s="270" t="s">
        <v>6113</v>
      </c>
      <c r="B3079" s="270" t="s">
        <v>6114</v>
      </c>
      <c r="C3079" s="270">
        <v>2282</v>
      </c>
      <c r="D3079" s="270">
        <v>1087.2260000000001</v>
      </c>
      <c r="E3079" s="270">
        <v>16</v>
      </c>
      <c r="F3079" s="270">
        <v>0.13</v>
      </c>
      <c r="G3079" s="270" t="s">
        <v>217</v>
      </c>
    </row>
    <row r="3080" spans="1:7">
      <c r="A3080" s="270" t="s">
        <v>6115</v>
      </c>
      <c r="B3080" s="270" t="s">
        <v>6114</v>
      </c>
      <c r="C3080" s="270">
        <v>2530</v>
      </c>
      <c r="D3080" s="270">
        <v>1087.2260000000001</v>
      </c>
      <c r="E3080" s="270">
        <v>16</v>
      </c>
      <c r="F3080" s="270">
        <v>0.13</v>
      </c>
      <c r="G3080" s="270" t="s">
        <v>217</v>
      </c>
    </row>
    <row r="3081" spans="1:7">
      <c r="A3081" s="270" t="s">
        <v>6116</v>
      </c>
      <c r="B3081" s="270" t="s">
        <v>6117</v>
      </c>
      <c r="C3081" s="270">
        <v>2195</v>
      </c>
      <c r="D3081" s="270">
        <v>854.66200000000003</v>
      </c>
      <c r="E3081" s="270">
        <v>7</v>
      </c>
      <c r="F3081" s="270">
        <v>0</v>
      </c>
      <c r="G3081" s="270" t="s">
        <v>217</v>
      </c>
    </row>
    <row r="3082" spans="1:7">
      <c r="A3082" s="270" t="s">
        <v>6118</v>
      </c>
      <c r="B3082" s="270" t="s">
        <v>6119</v>
      </c>
      <c r="C3082" s="270">
        <v>2263</v>
      </c>
      <c r="D3082" s="270">
        <v>909.16114285714286</v>
      </c>
      <c r="E3082" s="270">
        <v>9</v>
      </c>
      <c r="F3082" s="270">
        <v>0</v>
      </c>
      <c r="G3082" s="270" t="s">
        <v>217</v>
      </c>
    </row>
    <row r="3083" spans="1:7">
      <c r="A3083" s="270" t="s">
        <v>6120</v>
      </c>
      <c r="B3083" s="270" t="s">
        <v>6121</v>
      </c>
      <c r="C3083" s="270">
        <v>2572</v>
      </c>
      <c r="D3083" s="270">
        <v>1061.145</v>
      </c>
      <c r="E3083" s="270">
        <v>15</v>
      </c>
      <c r="F3083" s="270">
        <v>0.62</v>
      </c>
      <c r="G3083" s="270" t="s">
        <v>220</v>
      </c>
    </row>
    <row r="3084" spans="1:7">
      <c r="A3084" s="270" t="s">
        <v>6122</v>
      </c>
      <c r="B3084" s="270" t="s">
        <v>6123</v>
      </c>
      <c r="C3084" s="270">
        <v>2267</v>
      </c>
      <c r="D3084" s="270">
        <v>999.27200000000005</v>
      </c>
      <c r="E3084" s="270">
        <v>12</v>
      </c>
      <c r="F3084" s="270">
        <v>0</v>
      </c>
      <c r="G3084" s="270" t="s">
        <v>217</v>
      </c>
    </row>
    <row r="3085" spans="1:7">
      <c r="A3085" s="270" t="s">
        <v>6124</v>
      </c>
      <c r="B3085" s="270" t="s">
        <v>6125</v>
      </c>
      <c r="C3085" s="270">
        <v>2627</v>
      </c>
      <c r="D3085" s="270">
        <v>901.16575</v>
      </c>
      <c r="E3085" s="270">
        <v>9</v>
      </c>
      <c r="F3085" s="270">
        <v>3.21</v>
      </c>
      <c r="G3085" s="270" t="s">
        <v>223</v>
      </c>
    </row>
    <row r="3086" spans="1:7">
      <c r="A3086" s="270" t="s">
        <v>6126</v>
      </c>
      <c r="B3086" s="270" t="s">
        <v>6127</v>
      </c>
      <c r="C3086" s="270">
        <v>2443</v>
      </c>
      <c r="D3086" s="270">
        <v>947.68499999999995</v>
      </c>
      <c r="E3086" s="270">
        <v>10</v>
      </c>
      <c r="F3086" s="270">
        <v>1.8337500000000002</v>
      </c>
      <c r="G3086" s="270" t="s">
        <v>220</v>
      </c>
    </row>
    <row r="3087" spans="1:7">
      <c r="A3087" s="270" t="s">
        <v>6128</v>
      </c>
      <c r="B3087" s="270" t="s">
        <v>6129</v>
      </c>
      <c r="C3087" s="270">
        <v>3644</v>
      </c>
      <c r="D3087" s="270">
        <v>1039</v>
      </c>
      <c r="E3087" s="270">
        <v>14</v>
      </c>
      <c r="F3087" s="270">
        <v>2.16</v>
      </c>
      <c r="G3087" s="270" t="s">
        <v>220</v>
      </c>
    </row>
    <row r="3088" spans="1:7">
      <c r="A3088" s="270" t="s">
        <v>6130</v>
      </c>
      <c r="B3088" s="270" t="s">
        <v>6131</v>
      </c>
      <c r="C3088" s="270">
        <v>2658</v>
      </c>
      <c r="D3088" s="270">
        <v>1032.8918333333334</v>
      </c>
      <c r="E3088" s="270">
        <v>14</v>
      </c>
      <c r="F3088" s="270">
        <v>3.26</v>
      </c>
      <c r="G3088" s="270" t="s">
        <v>223</v>
      </c>
    </row>
    <row r="3089" spans="1:7">
      <c r="A3089" s="270" t="s">
        <v>6132</v>
      </c>
      <c r="B3089" s="270" t="s">
        <v>6133</v>
      </c>
      <c r="C3089" s="270">
        <v>2147</v>
      </c>
      <c r="D3089" s="270">
        <v>926.66</v>
      </c>
      <c r="E3089" s="270">
        <v>10</v>
      </c>
      <c r="F3089" s="270">
        <v>0</v>
      </c>
      <c r="G3089" s="270" t="s">
        <v>217</v>
      </c>
    </row>
    <row r="3090" spans="1:7">
      <c r="A3090" s="270" t="s">
        <v>6134</v>
      </c>
      <c r="B3090" s="270" t="s">
        <v>6135</v>
      </c>
      <c r="C3090" s="270">
        <v>2335</v>
      </c>
      <c r="D3090" s="270">
        <v>1051.45</v>
      </c>
      <c r="E3090" s="270">
        <v>15</v>
      </c>
      <c r="F3090" s="270">
        <v>0.56999999999999995</v>
      </c>
      <c r="G3090" s="270" t="s">
        <v>220</v>
      </c>
    </row>
    <row r="3091" spans="1:7">
      <c r="A3091" s="270" t="s">
        <v>6136</v>
      </c>
      <c r="B3091" s="270" t="s">
        <v>6135</v>
      </c>
      <c r="C3091" s="270">
        <v>2370</v>
      </c>
      <c r="D3091" s="270">
        <v>1043</v>
      </c>
      <c r="E3091" s="270">
        <v>14</v>
      </c>
      <c r="F3091" s="270">
        <v>3.770588235294118</v>
      </c>
      <c r="G3091" s="270" t="s">
        <v>223</v>
      </c>
    </row>
    <row r="3092" spans="1:7">
      <c r="A3092" s="270" t="s">
        <v>6137</v>
      </c>
      <c r="B3092" s="270" t="s">
        <v>6138</v>
      </c>
      <c r="C3092" s="270">
        <v>2299</v>
      </c>
      <c r="D3092" s="270">
        <v>984.24300000000005</v>
      </c>
      <c r="E3092" s="270">
        <v>12</v>
      </c>
      <c r="F3092" s="270">
        <v>0</v>
      </c>
      <c r="G3092" s="270" t="s">
        <v>217</v>
      </c>
    </row>
    <row r="3093" spans="1:7">
      <c r="A3093" s="270" t="s">
        <v>6139</v>
      </c>
      <c r="B3093" s="270" t="s">
        <v>6140</v>
      </c>
      <c r="C3093" s="270">
        <v>2652</v>
      </c>
      <c r="D3093" s="270">
        <v>1026.211</v>
      </c>
      <c r="E3093" s="270">
        <v>14</v>
      </c>
      <c r="F3093" s="270">
        <v>3.2758536585365854</v>
      </c>
      <c r="G3093" s="270" t="s">
        <v>223</v>
      </c>
    </row>
    <row r="3094" spans="1:7">
      <c r="A3094" s="270" t="s">
        <v>6141</v>
      </c>
      <c r="B3094" s="270" t="s">
        <v>6142</v>
      </c>
      <c r="C3094" s="270">
        <v>2066</v>
      </c>
      <c r="D3094" s="270">
        <v>1089.2619999999999</v>
      </c>
      <c r="E3094" s="270">
        <v>16</v>
      </c>
      <c r="F3094" s="270">
        <v>0</v>
      </c>
      <c r="G3094" s="270" t="s">
        <v>217</v>
      </c>
    </row>
    <row r="3095" spans="1:7">
      <c r="A3095" s="270" t="s">
        <v>6143</v>
      </c>
      <c r="B3095" s="270" t="s">
        <v>6144</v>
      </c>
      <c r="C3095" s="270">
        <v>2066</v>
      </c>
      <c r="D3095" s="270">
        <v>1098.8150000000001</v>
      </c>
      <c r="E3095" s="270">
        <v>16</v>
      </c>
      <c r="F3095" s="270">
        <v>0</v>
      </c>
      <c r="G3095" s="270" t="s">
        <v>217</v>
      </c>
    </row>
    <row r="3096" spans="1:7">
      <c r="A3096" s="270" t="s">
        <v>6145</v>
      </c>
      <c r="B3096" s="270" t="s">
        <v>6146</v>
      </c>
      <c r="C3096" s="270">
        <v>2066</v>
      </c>
      <c r="D3096" s="270">
        <v>1109.1179999999999</v>
      </c>
      <c r="E3096" s="270">
        <v>17</v>
      </c>
      <c r="F3096" s="270">
        <v>0</v>
      </c>
      <c r="G3096" s="270" t="s">
        <v>217</v>
      </c>
    </row>
    <row r="3097" spans="1:7">
      <c r="A3097" s="270" t="s">
        <v>6147</v>
      </c>
      <c r="B3097" s="270" t="s">
        <v>6148</v>
      </c>
      <c r="C3097" s="270">
        <v>2426</v>
      </c>
      <c r="D3097" s="270">
        <v>953</v>
      </c>
      <c r="E3097" s="270">
        <v>11</v>
      </c>
      <c r="F3097" s="270">
        <v>2.04</v>
      </c>
      <c r="G3097" s="270" t="s">
        <v>220</v>
      </c>
    </row>
    <row r="3098" spans="1:7">
      <c r="A3098" s="270" t="s">
        <v>6149</v>
      </c>
      <c r="B3098" s="270" t="s">
        <v>6150</v>
      </c>
      <c r="C3098" s="270">
        <v>2460</v>
      </c>
      <c r="D3098" s="270">
        <v>896.53800000000001</v>
      </c>
      <c r="E3098" s="270">
        <v>8</v>
      </c>
      <c r="F3098" s="270">
        <v>2.63</v>
      </c>
      <c r="G3098" s="270" t="s">
        <v>223</v>
      </c>
    </row>
    <row r="3099" spans="1:7">
      <c r="A3099" s="270" t="s">
        <v>6151</v>
      </c>
      <c r="B3099" s="270" t="s">
        <v>6152</v>
      </c>
      <c r="C3099" s="270">
        <v>2644</v>
      </c>
      <c r="D3099" s="270">
        <v>1062</v>
      </c>
      <c r="E3099" s="270">
        <v>15</v>
      </c>
      <c r="F3099" s="270">
        <v>3.44</v>
      </c>
      <c r="G3099" s="270" t="s">
        <v>223</v>
      </c>
    </row>
    <row r="3100" spans="1:7">
      <c r="A3100" s="270" t="s">
        <v>6153</v>
      </c>
      <c r="B3100" s="270" t="s">
        <v>6154</v>
      </c>
      <c r="C3100" s="270">
        <v>2430</v>
      </c>
      <c r="D3100" s="270">
        <v>925.26700000000005</v>
      </c>
      <c r="E3100" s="270">
        <v>9</v>
      </c>
      <c r="F3100" s="270">
        <v>1.5296000000000003</v>
      </c>
      <c r="G3100" s="270" t="s">
        <v>220</v>
      </c>
    </row>
    <row r="3101" spans="1:7">
      <c r="A3101" s="270" t="s">
        <v>6155</v>
      </c>
      <c r="B3101" s="270" t="s">
        <v>6156</v>
      </c>
      <c r="C3101" s="270">
        <v>2163</v>
      </c>
      <c r="D3101" s="270">
        <v>567.5</v>
      </c>
      <c r="E3101" s="270">
        <v>1</v>
      </c>
      <c r="F3101" s="270">
        <v>1.87</v>
      </c>
      <c r="G3101" s="270" t="s">
        <v>220</v>
      </c>
    </row>
    <row r="3102" spans="1:7">
      <c r="A3102" s="270" t="s">
        <v>6157</v>
      </c>
      <c r="B3102" s="270" t="s">
        <v>6156</v>
      </c>
      <c r="C3102" s="270">
        <v>2430</v>
      </c>
      <c r="D3102" s="270">
        <v>890.08</v>
      </c>
      <c r="E3102" s="270">
        <v>8</v>
      </c>
      <c r="F3102" s="270">
        <v>1.87</v>
      </c>
      <c r="G3102" s="270" t="s">
        <v>220</v>
      </c>
    </row>
    <row r="3103" spans="1:7">
      <c r="A3103" s="270" t="s">
        <v>6158</v>
      </c>
      <c r="B3103" s="270" t="s">
        <v>6159</v>
      </c>
      <c r="C3103" s="270">
        <v>2166</v>
      </c>
      <c r="D3103" s="270">
        <v>838.95799999999997</v>
      </c>
      <c r="E3103" s="270">
        <v>6</v>
      </c>
      <c r="F3103" s="270">
        <v>0</v>
      </c>
      <c r="G3103" s="270" t="s">
        <v>217</v>
      </c>
    </row>
    <row r="3104" spans="1:7">
      <c r="A3104" s="270" t="s">
        <v>6160</v>
      </c>
      <c r="B3104" s="270" t="s">
        <v>6161</v>
      </c>
      <c r="C3104" s="270">
        <v>2773</v>
      </c>
      <c r="D3104" s="270">
        <v>1093.818</v>
      </c>
      <c r="E3104" s="270">
        <v>16</v>
      </c>
      <c r="F3104" s="270">
        <v>0</v>
      </c>
      <c r="G3104" s="270" t="s">
        <v>217</v>
      </c>
    </row>
    <row r="3105" spans="1:7">
      <c r="A3105" s="270" t="s">
        <v>6162</v>
      </c>
      <c r="B3105" s="270" t="s">
        <v>6163</v>
      </c>
      <c r="C3105" s="270">
        <v>2622</v>
      </c>
      <c r="D3105" s="270">
        <v>1077</v>
      </c>
      <c r="E3105" s="270">
        <v>16</v>
      </c>
      <c r="F3105" s="270">
        <v>2.2444444444444436</v>
      </c>
      <c r="G3105" s="270" t="s">
        <v>220</v>
      </c>
    </row>
    <row r="3106" spans="1:7">
      <c r="A3106" s="270" t="s">
        <v>6164</v>
      </c>
      <c r="B3106" s="270" t="s">
        <v>6165</v>
      </c>
      <c r="C3106" s="270">
        <v>2320</v>
      </c>
      <c r="D3106" s="270">
        <v>1068.569</v>
      </c>
      <c r="E3106" s="270">
        <v>15</v>
      </c>
      <c r="F3106" s="270">
        <v>0.06</v>
      </c>
      <c r="G3106" s="270" t="s">
        <v>217</v>
      </c>
    </row>
    <row r="3107" spans="1:7">
      <c r="A3107" s="270" t="s">
        <v>6166</v>
      </c>
      <c r="B3107" s="270" t="s">
        <v>6167</v>
      </c>
      <c r="C3107" s="270">
        <v>2480</v>
      </c>
      <c r="D3107" s="270">
        <v>941.36400000000003</v>
      </c>
      <c r="E3107" s="270">
        <v>10</v>
      </c>
      <c r="F3107" s="270">
        <v>1.36</v>
      </c>
      <c r="G3107" s="270" t="s">
        <v>220</v>
      </c>
    </row>
    <row r="3108" spans="1:7">
      <c r="A3108" s="270" t="s">
        <v>6168</v>
      </c>
      <c r="B3108" s="270" t="s">
        <v>6169</v>
      </c>
      <c r="C3108" s="270">
        <v>2866</v>
      </c>
      <c r="D3108" s="270">
        <v>1014</v>
      </c>
      <c r="E3108" s="270">
        <v>13</v>
      </c>
      <c r="F3108" s="270">
        <v>2.64</v>
      </c>
      <c r="G3108" s="270" t="s">
        <v>223</v>
      </c>
    </row>
    <row r="3109" spans="1:7">
      <c r="A3109" s="270" t="s">
        <v>6170</v>
      </c>
      <c r="B3109" s="270" t="s">
        <v>6171</v>
      </c>
      <c r="C3109" s="270">
        <v>2082</v>
      </c>
      <c r="D3109" s="270">
        <v>1034</v>
      </c>
      <c r="E3109" s="270">
        <v>14</v>
      </c>
      <c r="F3109" s="270">
        <v>1.54</v>
      </c>
      <c r="G3109" s="270" t="s">
        <v>220</v>
      </c>
    </row>
    <row r="3110" spans="1:7">
      <c r="A3110" s="270" t="s">
        <v>6172</v>
      </c>
      <c r="B3110" s="270" t="s">
        <v>6171</v>
      </c>
      <c r="C3110" s="270">
        <v>2775</v>
      </c>
      <c r="D3110" s="270">
        <v>1034</v>
      </c>
      <c r="E3110" s="270">
        <v>14</v>
      </c>
      <c r="F3110" s="270">
        <v>1.54</v>
      </c>
      <c r="G3110" s="270" t="s">
        <v>220</v>
      </c>
    </row>
    <row r="3111" spans="1:7">
      <c r="A3111" s="270" t="s">
        <v>6173</v>
      </c>
      <c r="B3111" s="270" t="s">
        <v>6174</v>
      </c>
      <c r="C3111" s="270">
        <v>2649</v>
      </c>
      <c r="D3111" s="270">
        <v>995.52</v>
      </c>
      <c r="E3111" s="270">
        <v>12</v>
      </c>
      <c r="F3111" s="270">
        <v>2.75</v>
      </c>
      <c r="G3111" s="270" t="s">
        <v>223</v>
      </c>
    </row>
    <row r="3112" spans="1:7">
      <c r="A3112" s="270" t="s">
        <v>6175</v>
      </c>
      <c r="B3112" s="270" t="s">
        <v>6174</v>
      </c>
      <c r="C3112" s="270">
        <v>2730</v>
      </c>
      <c r="D3112" s="270">
        <v>995.52</v>
      </c>
      <c r="E3112" s="270">
        <v>12</v>
      </c>
      <c r="F3112" s="270">
        <v>2.75</v>
      </c>
      <c r="G3112" s="270" t="s">
        <v>223</v>
      </c>
    </row>
    <row r="3113" spans="1:7">
      <c r="A3113" s="270" t="s">
        <v>6176</v>
      </c>
      <c r="B3113" s="270" t="s">
        <v>6177</v>
      </c>
      <c r="C3113" s="270">
        <v>2480</v>
      </c>
      <c r="D3113" s="270">
        <v>984.46600000000012</v>
      </c>
      <c r="E3113" s="270">
        <v>12</v>
      </c>
      <c r="F3113" s="270">
        <v>0.9</v>
      </c>
      <c r="G3113" s="270" t="s">
        <v>220</v>
      </c>
    </row>
    <row r="3114" spans="1:7">
      <c r="A3114" s="270" t="s">
        <v>6178</v>
      </c>
      <c r="B3114" s="270" t="s">
        <v>6179</v>
      </c>
      <c r="C3114" s="270">
        <v>2443</v>
      </c>
      <c r="D3114" s="270">
        <v>850.46199999999999</v>
      </c>
      <c r="E3114" s="270">
        <v>6</v>
      </c>
      <c r="F3114" s="270">
        <v>1.56</v>
      </c>
      <c r="G3114" s="270" t="s">
        <v>220</v>
      </c>
    </row>
    <row r="3115" spans="1:7">
      <c r="A3115" s="270" t="s">
        <v>6180</v>
      </c>
      <c r="B3115" s="270" t="s">
        <v>6181</v>
      </c>
      <c r="C3115" s="270">
        <v>2462</v>
      </c>
      <c r="D3115" s="270">
        <v>920.96600000000001</v>
      </c>
      <c r="E3115" s="270">
        <v>9</v>
      </c>
      <c r="F3115" s="270">
        <v>2.8420000000000001</v>
      </c>
      <c r="G3115" s="270" t="s">
        <v>223</v>
      </c>
    </row>
    <row r="3116" spans="1:7">
      <c r="A3116" s="270" t="s">
        <v>6182</v>
      </c>
      <c r="B3116" s="270" t="s">
        <v>6183</v>
      </c>
      <c r="C3116" s="270">
        <v>2060</v>
      </c>
      <c r="D3116" s="270">
        <v>1102.521</v>
      </c>
      <c r="E3116" s="270">
        <v>17</v>
      </c>
      <c r="F3116" s="270">
        <v>0</v>
      </c>
      <c r="G3116" s="270" t="s">
        <v>217</v>
      </c>
    </row>
    <row r="3117" spans="1:7">
      <c r="A3117" s="270" t="s">
        <v>6184</v>
      </c>
      <c r="B3117" s="270" t="s">
        <v>6185</v>
      </c>
      <c r="C3117" s="270">
        <v>2582</v>
      </c>
      <c r="D3117" s="270">
        <v>1078</v>
      </c>
      <c r="E3117" s="270">
        <v>16</v>
      </c>
      <c r="F3117" s="270">
        <v>1.8028571428571429</v>
      </c>
      <c r="G3117" s="270" t="s">
        <v>220</v>
      </c>
    </row>
    <row r="3118" spans="1:7">
      <c r="A3118" s="270" t="s">
        <v>6186</v>
      </c>
      <c r="B3118" s="270" t="s">
        <v>6187</v>
      </c>
      <c r="C3118" s="270">
        <v>2641</v>
      </c>
      <c r="D3118" s="270">
        <v>938.89700000000005</v>
      </c>
      <c r="E3118" s="270">
        <v>10</v>
      </c>
      <c r="F3118" s="270">
        <v>0.68</v>
      </c>
      <c r="G3118" s="270" t="s">
        <v>220</v>
      </c>
    </row>
    <row r="3119" spans="1:7">
      <c r="A3119" s="270" t="s">
        <v>6188</v>
      </c>
      <c r="B3119" s="270" t="s">
        <v>6189</v>
      </c>
      <c r="C3119" s="270">
        <v>2460</v>
      </c>
      <c r="D3119" s="270">
        <v>917.2891777777786</v>
      </c>
      <c r="E3119" s="270">
        <v>9</v>
      </c>
      <c r="F3119" s="270">
        <v>2.72</v>
      </c>
      <c r="G3119" s="270" t="s">
        <v>223</v>
      </c>
    </row>
    <row r="3120" spans="1:7">
      <c r="A3120" s="270" t="s">
        <v>6190</v>
      </c>
      <c r="B3120" s="270" t="s">
        <v>6191</v>
      </c>
      <c r="C3120" s="270">
        <v>2460</v>
      </c>
      <c r="D3120" s="270">
        <v>913.15599999999995</v>
      </c>
      <c r="E3120" s="270">
        <v>9</v>
      </c>
      <c r="F3120" s="270">
        <v>2.4500000000000002</v>
      </c>
      <c r="G3120" s="270" t="s">
        <v>223</v>
      </c>
    </row>
    <row r="3121" spans="1:7">
      <c r="A3121" s="270" t="s">
        <v>6192</v>
      </c>
      <c r="B3121" s="270" t="s">
        <v>6193</v>
      </c>
      <c r="C3121" s="270">
        <v>2783</v>
      </c>
      <c r="D3121" s="270">
        <v>1000.229</v>
      </c>
      <c r="E3121" s="270">
        <v>12</v>
      </c>
      <c r="F3121" s="270">
        <v>0.08</v>
      </c>
      <c r="G3121" s="270" t="s">
        <v>217</v>
      </c>
    </row>
    <row r="3122" spans="1:7">
      <c r="A3122" s="270" t="s">
        <v>6194</v>
      </c>
      <c r="B3122" s="270" t="s">
        <v>6193</v>
      </c>
      <c r="C3122" s="270">
        <v>2873</v>
      </c>
      <c r="D3122" s="270">
        <v>1000.229</v>
      </c>
      <c r="E3122" s="270">
        <v>12</v>
      </c>
      <c r="F3122" s="270">
        <v>0.08</v>
      </c>
      <c r="G3122" s="270" t="s">
        <v>217</v>
      </c>
    </row>
    <row r="3123" spans="1:7">
      <c r="A3123" s="270" t="s">
        <v>6195</v>
      </c>
      <c r="B3123" s="270" t="s">
        <v>6196</v>
      </c>
      <c r="C3123" s="270">
        <v>2844</v>
      </c>
      <c r="D3123" s="270">
        <v>955.38199999999995</v>
      </c>
      <c r="E3123" s="270">
        <v>11</v>
      </c>
      <c r="F3123" s="270">
        <v>4.2736363636363643</v>
      </c>
      <c r="G3123" s="270" t="s">
        <v>223</v>
      </c>
    </row>
    <row r="3124" spans="1:7">
      <c r="A3124" s="270" t="s">
        <v>6197</v>
      </c>
      <c r="B3124" s="270" t="s">
        <v>6198</v>
      </c>
      <c r="C3124" s="270">
        <v>2335</v>
      </c>
      <c r="D3124" s="270">
        <v>1036.069</v>
      </c>
      <c r="E3124" s="270">
        <v>14</v>
      </c>
      <c r="F3124" s="270">
        <v>0.56999999999999995</v>
      </c>
      <c r="G3124" s="270" t="s">
        <v>220</v>
      </c>
    </row>
    <row r="3125" spans="1:7">
      <c r="A3125" s="270" t="s">
        <v>6199</v>
      </c>
      <c r="B3125" s="270" t="s">
        <v>6200</v>
      </c>
      <c r="C3125" s="270">
        <v>2840</v>
      </c>
      <c r="D3125" s="270">
        <v>973.74974999999995</v>
      </c>
      <c r="E3125" s="270">
        <v>11</v>
      </c>
      <c r="F3125" s="270">
        <v>12.38</v>
      </c>
      <c r="G3125" s="270" t="s">
        <v>229</v>
      </c>
    </row>
    <row r="3126" spans="1:7">
      <c r="A3126" s="270" t="s">
        <v>6201</v>
      </c>
      <c r="B3126" s="270" t="s">
        <v>6202</v>
      </c>
      <c r="C3126" s="270">
        <v>2849</v>
      </c>
      <c r="D3126" s="270">
        <v>989</v>
      </c>
      <c r="E3126" s="270">
        <v>12</v>
      </c>
      <c r="F3126" s="270">
        <v>3.5684999999999993</v>
      </c>
      <c r="G3126" s="270" t="s">
        <v>223</v>
      </c>
    </row>
    <row r="3127" spans="1:7">
      <c r="A3127" s="270" t="s">
        <v>6203</v>
      </c>
      <c r="B3127" s="270" t="s">
        <v>6204</v>
      </c>
      <c r="C3127" s="270">
        <v>2329</v>
      </c>
      <c r="D3127" s="270">
        <v>994.50349999999992</v>
      </c>
      <c r="E3127" s="270">
        <v>12</v>
      </c>
      <c r="F3127" s="270">
        <v>4.71</v>
      </c>
      <c r="G3127" s="270" t="s">
        <v>223</v>
      </c>
    </row>
    <row r="3128" spans="1:7">
      <c r="A3128" s="270" t="s">
        <v>6205</v>
      </c>
      <c r="B3128" s="270" t="s">
        <v>6206</v>
      </c>
      <c r="C3128" s="270">
        <v>2705</v>
      </c>
      <c r="D3128" s="270">
        <v>941.67700000000002</v>
      </c>
      <c r="E3128" s="270">
        <v>10</v>
      </c>
      <c r="F3128" s="270">
        <v>2.64</v>
      </c>
      <c r="G3128" s="270" t="s">
        <v>223</v>
      </c>
    </row>
    <row r="3129" spans="1:7">
      <c r="A3129" s="270" t="s">
        <v>6207</v>
      </c>
      <c r="B3129" s="270" t="s">
        <v>6208</v>
      </c>
      <c r="C3129" s="270">
        <v>2775</v>
      </c>
      <c r="D3129" s="270">
        <v>1009.063</v>
      </c>
      <c r="E3129" s="270">
        <v>13</v>
      </c>
      <c r="F3129" s="270">
        <v>1.47</v>
      </c>
      <c r="G3129" s="270" t="s">
        <v>220</v>
      </c>
    </row>
    <row r="3130" spans="1:7">
      <c r="A3130" s="270" t="s">
        <v>6209</v>
      </c>
      <c r="B3130" s="270" t="s">
        <v>6210</v>
      </c>
      <c r="C3130" s="270">
        <v>2470</v>
      </c>
      <c r="D3130" s="270">
        <v>916.76900000000001</v>
      </c>
      <c r="E3130" s="270">
        <v>9</v>
      </c>
      <c r="F3130" s="270">
        <v>1.38</v>
      </c>
      <c r="G3130" s="270" t="s">
        <v>220</v>
      </c>
    </row>
    <row r="3131" spans="1:7">
      <c r="A3131" s="270" t="s">
        <v>6211</v>
      </c>
      <c r="B3131" s="270" t="s">
        <v>6212</v>
      </c>
      <c r="C3131" s="270">
        <v>2476</v>
      </c>
      <c r="D3131" s="270">
        <v>928</v>
      </c>
      <c r="E3131" s="270">
        <v>10</v>
      </c>
      <c r="F3131" s="270">
        <v>2.91</v>
      </c>
      <c r="G3131" s="270" t="s">
        <v>223</v>
      </c>
    </row>
    <row r="3132" spans="1:7">
      <c r="A3132" s="270" t="s">
        <v>6213</v>
      </c>
      <c r="B3132" s="270" t="s">
        <v>6214</v>
      </c>
      <c r="C3132" s="270">
        <v>2713</v>
      </c>
      <c r="D3132" s="270">
        <v>1021.41425</v>
      </c>
      <c r="E3132" s="270">
        <v>13</v>
      </c>
      <c r="F3132" s="270">
        <v>3.85</v>
      </c>
      <c r="G3132" s="270" t="s">
        <v>223</v>
      </c>
    </row>
    <row r="3133" spans="1:7">
      <c r="A3133" s="270" t="s">
        <v>6215</v>
      </c>
      <c r="B3133" s="270" t="s">
        <v>6216</v>
      </c>
      <c r="C3133" s="270">
        <v>2040</v>
      </c>
      <c r="D3133" s="270">
        <v>1067.693</v>
      </c>
      <c r="E3133" s="270">
        <v>15</v>
      </c>
      <c r="F3133" s="270">
        <v>0</v>
      </c>
      <c r="G3133" s="270" t="s">
        <v>217</v>
      </c>
    </row>
    <row r="3134" spans="1:7">
      <c r="A3134" s="270" t="s">
        <v>6217</v>
      </c>
      <c r="B3134" s="270" t="s">
        <v>6218</v>
      </c>
      <c r="C3134" s="270">
        <v>2580</v>
      </c>
      <c r="D3134" s="270">
        <v>1032.1203829787237</v>
      </c>
      <c r="E3134" s="270">
        <v>14</v>
      </c>
      <c r="F3134" s="270">
        <v>3.1</v>
      </c>
      <c r="G3134" s="270" t="s">
        <v>223</v>
      </c>
    </row>
    <row r="3135" spans="1:7">
      <c r="A3135" s="270" t="s">
        <v>6219</v>
      </c>
      <c r="B3135" s="270" t="s">
        <v>6220</v>
      </c>
      <c r="C3135" s="270">
        <v>2330</v>
      </c>
      <c r="D3135" s="270">
        <v>948</v>
      </c>
      <c r="E3135" s="270">
        <v>10</v>
      </c>
      <c r="F3135" s="270">
        <v>2.06</v>
      </c>
      <c r="G3135" s="270" t="s">
        <v>220</v>
      </c>
    </row>
    <row r="3136" spans="1:7">
      <c r="A3136" s="270" t="s">
        <v>6221</v>
      </c>
      <c r="B3136" s="270" t="s">
        <v>6222</v>
      </c>
      <c r="C3136" s="270">
        <v>2319</v>
      </c>
      <c r="D3136" s="270">
        <v>925.24099999999999</v>
      </c>
      <c r="E3136" s="270">
        <v>9</v>
      </c>
      <c r="F3136" s="270">
        <v>0.64</v>
      </c>
      <c r="G3136" s="270" t="s">
        <v>220</v>
      </c>
    </row>
    <row r="3137" spans="1:7">
      <c r="A3137" s="270" t="s">
        <v>6223</v>
      </c>
      <c r="B3137" s="270" t="s">
        <v>6224</v>
      </c>
      <c r="C3137" s="270">
        <v>2259</v>
      </c>
      <c r="D3137" s="270">
        <v>1036.3330000000001</v>
      </c>
      <c r="E3137" s="270">
        <v>14</v>
      </c>
      <c r="F3137" s="270">
        <v>0.66</v>
      </c>
      <c r="G3137" s="270" t="s">
        <v>220</v>
      </c>
    </row>
    <row r="3138" spans="1:7">
      <c r="A3138" s="270" t="s">
        <v>6225</v>
      </c>
      <c r="B3138" s="270" t="s">
        <v>6226</v>
      </c>
      <c r="C3138" s="270">
        <v>2171</v>
      </c>
      <c r="D3138" s="270">
        <v>1039</v>
      </c>
      <c r="E3138" s="270">
        <v>14</v>
      </c>
      <c r="F3138" s="270">
        <v>0</v>
      </c>
      <c r="G3138" s="270" t="s">
        <v>217</v>
      </c>
    </row>
    <row r="3139" spans="1:7">
      <c r="A3139" s="270" t="s">
        <v>6227</v>
      </c>
      <c r="B3139" s="270" t="s">
        <v>6228</v>
      </c>
      <c r="C3139" s="270">
        <v>2322</v>
      </c>
      <c r="D3139" s="270">
        <v>818</v>
      </c>
      <c r="E3139" s="270">
        <v>5</v>
      </c>
      <c r="F3139" s="270">
        <v>9.9000000000000005E-2</v>
      </c>
      <c r="G3139" s="270" t="s">
        <v>217</v>
      </c>
    </row>
    <row r="3140" spans="1:7">
      <c r="A3140" s="270" t="s">
        <v>6229</v>
      </c>
      <c r="B3140" s="270" t="s">
        <v>6230</v>
      </c>
      <c r="C3140" s="270">
        <v>2322</v>
      </c>
      <c r="D3140" s="270">
        <v>949.37249999999983</v>
      </c>
      <c r="E3140" s="270">
        <v>10</v>
      </c>
      <c r="F3140" s="270">
        <v>0.21</v>
      </c>
      <c r="G3140" s="270" t="s">
        <v>220</v>
      </c>
    </row>
    <row r="3141" spans="1:7">
      <c r="A3141" s="270" t="s">
        <v>6231</v>
      </c>
      <c r="B3141" s="270" t="s">
        <v>6232</v>
      </c>
      <c r="C3141" s="270">
        <v>2478</v>
      </c>
      <c r="D3141" s="270">
        <v>1058.424</v>
      </c>
      <c r="E3141" s="270">
        <v>15</v>
      </c>
      <c r="F3141" s="270">
        <v>0.68</v>
      </c>
      <c r="G3141" s="270" t="s">
        <v>220</v>
      </c>
    </row>
    <row r="3142" spans="1:7">
      <c r="A3142" s="270" t="s">
        <v>6233</v>
      </c>
      <c r="B3142" s="270" t="s">
        <v>6234</v>
      </c>
      <c r="C3142" s="270">
        <v>2478</v>
      </c>
      <c r="D3142" s="270">
        <v>1058.424</v>
      </c>
      <c r="E3142" s="270">
        <v>15</v>
      </c>
      <c r="F3142" s="270">
        <v>0.66</v>
      </c>
      <c r="G3142" s="270" t="s">
        <v>220</v>
      </c>
    </row>
    <row r="3143" spans="1:7">
      <c r="A3143" s="270" t="s">
        <v>6235</v>
      </c>
      <c r="B3143" s="270" t="s">
        <v>6236</v>
      </c>
      <c r="C3143" s="270">
        <v>2750</v>
      </c>
      <c r="D3143" s="270">
        <v>1077.364</v>
      </c>
      <c r="E3143" s="270">
        <v>16</v>
      </c>
      <c r="F3143" s="270">
        <v>0</v>
      </c>
      <c r="G3143" s="270" t="s">
        <v>217</v>
      </c>
    </row>
    <row r="3144" spans="1:7">
      <c r="A3144" s="270" t="s">
        <v>6237</v>
      </c>
      <c r="B3144" s="270" t="s">
        <v>6238</v>
      </c>
      <c r="C3144" s="270">
        <v>2179</v>
      </c>
      <c r="D3144" s="270">
        <v>943.98800000000006</v>
      </c>
      <c r="E3144" s="270">
        <v>10</v>
      </c>
      <c r="F3144" s="270">
        <v>0.08</v>
      </c>
      <c r="G3144" s="270" t="s">
        <v>217</v>
      </c>
    </row>
    <row r="3145" spans="1:7">
      <c r="A3145" s="270" t="s">
        <v>6239</v>
      </c>
      <c r="B3145" s="270" t="s">
        <v>6240</v>
      </c>
      <c r="C3145" s="270">
        <v>2581</v>
      </c>
      <c r="D3145" s="270">
        <v>1079.0239999999999</v>
      </c>
      <c r="E3145" s="270">
        <v>16</v>
      </c>
      <c r="F3145" s="270">
        <v>1.72</v>
      </c>
      <c r="G3145" s="270" t="s">
        <v>220</v>
      </c>
    </row>
    <row r="3146" spans="1:7">
      <c r="A3146" s="270" t="s">
        <v>6241</v>
      </c>
      <c r="B3146" s="270" t="s">
        <v>6242</v>
      </c>
      <c r="C3146" s="270">
        <v>2770</v>
      </c>
      <c r="D3146" s="270">
        <v>732.55600000000004</v>
      </c>
      <c r="E3146" s="270">
        <v>2</v>
      </c>
      <c r="F3146" s="270">
        <v>0</v>
      </c>
      <c r="G3146" s="270" t="s">
        <v>217</v>
      </c>
    </row>
    <row r="3147" spans="1:7">
      <c r="A3147" s="270" t="s">
        <v>6243</v>
      </c>
      <c r="B3147" s="270" t="s">
        <v>6244</v>
      </c>
      <c r="C3147" s="270">
        <v>2560</v>
      </c>
      <c r="D3147" s="270">
        <v>958.85400000000004</v>
      </c>
      <c r="E3147" s="270">
        <v>11</v>
      </c>
      <c r="F3147" s="270">
        <v>0</v>
      </c>
      <c r="G3147" s="270" t="s">
        <v>217</v>
      </c>
    </row>
    <row r="3148" spans="1:7">
      <c r="A3148" s="270" t="s">
        <v>6245</v>
      </c>
      <c r="B3148" s="270" t="s">
        <v>6246</v>
      </c>
      <c r="C3148" s="270">
        <v>2780</v>
      </c>
      <c r="D3148" s="270">
        <v>1022.496</v>
      </c>
      <c r="E3148" s="270">
        <v>13</v>
      </c>
      <c r="F3148" s="270">
        <v>0.16</v>
      </c>
      <c r="G3148" s="270" t="s">
        <v>217</v>
      </c>
    </row>
    <row r="3149" spans="1:7">
      <c r="A3149" s="270" t="s">
        <v>6247</v>
      </c>
      <c r="B3149" s="270" t="s">
        <v>6248</v>
      </c>
      <c r="C3149" s="270">
        <v>2460</v>
      </c>
      <c r="D3149" s="270">
        <v>933.85199999999998</v>
      </c>
      <c r="E3149" s="270">
        <v>10</v>
      </c>
      <c r="F3149" s="270">
        <v>2.925238095238095</v>
      </c>
      <c r="G3149" s="270" t="s">
        <v>223</v>
      </c>
    </row>
    <row r="3150" spans="1:7">
      <c r="A3150" s="270" t="s">
        <v>6249</v>
      </c>
      <c r="B3150" s="270" t="s">
        <v>6250</v>
      </c>
      <c r="C3150" s="270">
        <v>2311</v>
      </c>
      <c r="D3150" s="270">
        <v>1002</v>
      </c>
      <c r="E3150" s="270">
        <v>13</v>
      </c>
      <c r="F3150" s="270">
        <v>1.56</v>
      </c>
      <c r="G3150" s="270" t="s">
        <v>220</v>
      </c>
    </row>
    <row r="3151" spans="1:7">
      <c r="A3151" s="270" t="s">
        <v>6251</v>
      </c>
      <c r="B3151" s="270" t="s">
        <v>6252</v>
      </c>
      <c r="C3151" s="270">
        <v>2800</v>
      </c>
      <c r="D3151" s="270">
        <v>1065.057</v>
      </c>
      <c r="E3151" s="270">
        <v>15</v>
      </c>
      <c r="F3151" s="270">
        <v>1.7994999999999997</v>
      </c>
      <c r="G3151" s="270" t="s">
        <v>220</v>
      </c>
    </row>
    <row r="3152" spans="1:7">
      <c r="A3152" s="270" t="s">
        <v>6253</v>
      </c>
      <c r="B3152" s="270" t="s">
        <v>6254</v>
      </c>
      <c r="C3152" s="270">
        <v>2049</v>
      </c>
      <c r="D3152" s="270">
        <v>1056.8309999999999</v>
      </c>
      <c r="E3152" s="270">
        <v>15</v>
      </c>
      <c r="F3152" s="270">
        <v>0</v>
      </c>
      <c r="G3152" s="270" t="s">
        <v>217</v>
      </c>
    </row>
    <row r="3153" spans="1:7">
      <c r="A3153" s="270" t="s">
        <v>6255</v>
      </c>
      <c r="B3153" s="270" t="s">
        <v>6256</v>
      </c>
      <c r="C3153" s="270">
        <v>2480</v>
      </c>
      <c r="D3153" s="270">
        <v>970</v>
      </c>
      <c r="E3153" s="270">
        <v>11</v>
      </c>
      <c r="F3153" s="270">
        <v>0.9</v>
      </c>
      <c r="G3153" s="270" t="s">
        <v>220</v>
      </c>
    </row>
    <row r="3154" spans="1:7">
      <c r="A3154" s="270" t="s">
        <v>6257</v>
      </c>
      <c r="B3154" s="270" t="s">
        <v>6258</v>
      </c>
      <c r="C3154" s="270">
        <v>2844</v>
      </c>
      <c r="D3154" s="270">
        <v>974.37400000000002</v>
      </c>
      <c r="E3154" s="270">
        <v>11</v>
      </c>
      <c r="F3154" s="270">
        <v>4.68</v>
      </c>
      <c r="G3154" s="270" t="s">
        <v>223</v>
      </c>
    </row>
    <row r="3155" spans="1:7">
      <c r="A3155" s="270" t="s">
        <v>6259</v>
      </c>
      <c r="B3155" s="270" t="s">
        <v>6260</v>
      </c>
      <c r="C3155" s="270">
        <v>2138</v>
      </c>
      <c r="D3155" s="270">
        <v>1079.0820000000001</v>
      </c>
      <c r="E3155" s="270">
        <v>16</v>
      </c>
      <c r="F3155" s="270">
        <v>0</v>
      </c>
      <c r="G3155" s="270" t="s">
        <v>217</v>
      </c>
    </row>
    <row r="3156" spans="1:7">
      <c r="A3156" s="270" t="s">
        <v>6261</v>
      </c>
      <c r="B3156" s="270" t="s">
        <v>6262</v>
      </c>
      <c r="C3156" s="270">
        <v>2141</v>
      </c>
      <c r="D3156" s="270">
        <v>942.39800000000002</v>
      </c>
      <c r="E3156" s="270">
        <v>10</v>
      </c>
      <c r="F3156" s="270">
        <v>0</v>
      </c>
      <c r="G3156" s="270" t="s">
        <v>217</v>
      </c>
    </row>
    <row r="3157" spans="1:7">
      <c r="A3157" s="270" t="s">
        <v>6263</v>
      </c>
      <c r="B3157" s="270" t="s">
        <v>6264</v>
      </c>
      <c r="C3157" s="270">
        <v>2144</v>
      </c>
      <c r="D3157" s="270">
        <v>856.68899999999996</v>
      </c>
      <c r="E3157" s="270">
        <v>7</v>
      </c>
      <c r="F3157" s="270">
        <v>0</v>
      </c>
      <c r="G3157" s="270" t="s">
        <v>217</v>
      </c>
    </row>
    <row r="3158" spans="1:7">
      <c r="A3158" s="270" t="s">
        <v>6265</v>
      </c>
      <c r="B3158" s="270" t="s">
        <v>6266</v>
      </c>
      <c r="C3158" s="270">
        <v>2333</v>
      </c>
      <c r="D3158" s="270">
        <v>948</v>
      </c>
      <c r="E3158" s="270">
        <v>10</v>
      </c>
      <c r="F3158" s="270">
        <v>2.2953846153846151</v>
      </c>
      <c r="G3158" s="270" t="s">
        <v>220</v>
      </c>
    </row>
    <row r="3159" spans="1:7">
      <c r="A3159" s="270" t="s">
        <v>6267</v>
      </c>
      <c r="B3159" s="270" t="s">
        <v>6268</v>
      </c>
      <c r="C3159" s="270">
        <v>2790</v>
      </c>
      <c r="D3159" s="270">
        <v>1001.111</v>
      </c>
      <c r="E3159" s="270">
        <v>13</v>
      </c>
      <c r="F3159" s="270">
        <v>1.03</v>
      </c>
      <c r="G3159" s="270" t="s">
        <v>220</v>
      </c>
    </row>
    <row r="3160" spans="1:7">
      <c r="A3160" s="270" t="s">
        <v>6269</v>
      </c>
      <c r="B3160" s="270" t="s">
        <v>6270</v>
      </c>
      <c r="C3160" s="270">
        <v>2800</v>
      </c>
      <c r="D3160" s="270">
        <v>1087.5809999999999</v>
      </c>
      <c r="E3160" s="270">
        <v>16</v>
      </c>
      <c r="F3160" s="270">
        <v>1.7994999999999997</v>
      </c>
      <c r="G3160" s="270" t="s">
        <v>220</v>
      </c>
    </row>
    <row r="3161" spans="1:7">
      <c r="A3161" s="270" t="s">
        <v>6271</v>
      </c>
      <c r="B3161" s="270" t="s">
        <v>6272</v>
      </c>
      <c r="C3161" s="270">
        <v>2834</v>
      </c>
      <c r="D3161" s="270">
        <v>836.41899999999998</v>
      </c>
      <c r="E3161" s="270">
        <v>6</v>
      </c>
      <c r="F3161" s="270">
        <v>9.18</v>
      </c>
      <c r="G3161" s="270" t="s">
        <v>226</v>
      </c>
    </row>
    <row r="3162" spans="1:7">
      <c r="A3162" s="270" t="s">
        <v>6273</v>
      </c>
      <c r="B3162" s="270" t="s">
        <v>6274</v>
      </c>
      <c r="C3162" s="270">
        <v>2229</v>
      </c>
      <c r="D3162" s="270">
        <v>1119.537</v>
      </c>
      <c r="E3162" s="270">
        <v>17</v>
      </c>
      <c r="F3162" s="270">
        <v>1.87</v>
      </c>
      <c r="G3162" s="270" t="s">
        <v>220</v>
      </c>
    </row>
    <row r="3163" spans="1:7">
      <c r="A3163" s="270" t="s">
        <v>6275</v>
      </c>
      <c r="B3163" s="270" t="s">
        <v>6274</v>
      </c>
      <c r="C3163" s="270">
        <v>2536</v>
      </c>
      <c r="D3163" s="270">
        <v>1057.643</v>
      </c>
      <c r="E3163" s="270">
        <v>15</v>
      </c>
      <c r="F3163" s="270">
        <v>1.87</v>
      </c>
      <c r="G3163" s="270" t="s">
        <v>220</v>
      </c>
    </row>
    <row r="3164" spans="1:7">
      <c r="A3164" s="270" t="s">
        <v>6276</v>
      </c>
      <c r="B3164" s="270" t="s">
        <v>6277</v>
      </c>
      <c r="C3164" s="270">
        <v>2480</v>
      </c>
      <c r="D3164" s="270">
        <v>851.59400000000005</v>
      </c>
      <c r="E3164" s="270">
        <v>7</v>
      </c>
      <c r="F3164" s="270">
        <v>1.54</v>
      </c>
      <c r="G3164" s="270" t="s">
        <v>220</v>
      </c>
    </row>
    <row r="3165" spans="1:7">
      <c r="A3165" s="270" t="s">
        <v>6278</v>
      </c>
      <c r="B3165" s="270" t="s">
        <v>6279</v>
      </c>
      <c r="C3165" s="270">
        <v>2460</v>
      </c>
      <c r="D3165" s="270">
        <v>904.8</v>
      </c>
      <c r="E3165" s="270">
        <v>9</v>
      </c>
      <c r="F3165" s="270">
        <v>2.925238095238095</v>
      </c>
      <c r="G3165" s="270" t="s">
        <v>223</v>
      </c>
    </row>
    <row r="3166" spans="1:7">
      <c r="A3166" s="270" t="s">
        <v>6280</v>
      </c>
      <c r="B3166" s="270" t="s">
        <v>6281</v>
      </c>
      <c r="C3166" s="270">
        <v>2039</v>
      </c>
      <c r="D3166" s="270">
        <v>1060.8679999999999</v>
      </c>
      <c r="E3166" s="270">
        <v>15</v>
      </c>
      <c r="F3166" s="270">
        <v>0</v>
      </c>
      <c r="G3166" s="270" t="s">
        <v>217</v>
      </c>
    </row>
    <row r="3167" spans="1:7">
      <c r="A3167" s="270" t="s">
        <v>6282</v>
      </c>
      <c r="B3167" s="270" t="s">
        <v>6281</v>
      </c>
      <c r="C3167" s="270">
        <v>2040</v>
      </c>
      <c r="D3167" s="270">
        <v>1060.8679999999999</v>
      </c>
      <c r="E3167" s="270">
        <v>15</v>
      </c>
      <c r="F3167" s="270">
        <v>0</v>
      </c>
      <c r="G3167" s="270" t="s">
        <v>217</v>
      </c>
    </row>
    <row r="3168" spans="1:7">
      <c r="A3168" s="270" t="s">
        <v>6283</v>
      </c>
      <c r="B3168" s="270" t="s">
        <v>6284</v>
      </c>
      <c r="C3168" s="270">
        <v>2508</v>
      </c>
      <c r="D3168" s="270">
        <v>1057.5450000000001</v>
      </c>
      <c r="E3168" s="270">
        <v>15</v>
      </c>
      <c r="F3168" s="270">
        <v>0.25</v>
      </c>
      <c r="G3168" s="270" t="s">
        <v>220</v>
      </c>
    </row>
    <row r="3169" spans="1:7">
      <c r="A3169" s="270" t="s">
        <v>6285</v>
      </c>
      <c r="B3169" s="270" t="s">
        <v>6286</v>
      </c>
      <c r="C3169" s="270">
        <v>2352</v>
      </c>
      <c r="D3169" s="270">
        <v>950.17600000000004</v>
      </c>
      <c r="E3169" s="270">
        <v>10</v>
      </c>
      <c r="F3169" s="270">
        <v>2.5</v>
      </c>
      <c r="G3169" s="270" t="s">
        <v>223</v>
      </c>
    </row>
    <row r="3170" spans="1:7">
      <c r="A3170" s="270" t="s">
        <v>6287</v>
      </c>
      <c r="B3170" s="270" t="s">
        <v>6288</v>
      </c>
      <c r="C3170" s="270">
        <v>2324</v>
      </c>
      <c r="D3170" s="270">
        <v>951.57100000000003</v>
      </c>
      <c r="E3170" s="270">
        <v>11</v>
      </c>
      <c r="F3170" s="270">
        <v>1.03</v>
      </c>
      <c r="G3170" s="270" t="s">
        <v>220</v>
      </c>
    </row>
    <row r="3171" spans="1:7">
      <c r="A3171" s="270" t="s">
        <v>6289</v>
      </c>
      <c r="B3171" s="270" t="s">
        <v>6288</v>
      </c>
      <c r="C3171" s="270">
        <v>2444</v>
      </c>
      <c r="D3171" s="270">
        <v>915</v>
      </c>
      <c r="E3171" s="270">
        <v>9</v>
      </c>
      <c r="F3171" s="270">
        <v>1.03</v>
      </c>
      <c r="G3171" s="270" t="s">
        <v>220</v>
      </c>
    </row>
    <row r="3172" spans="1:7">
      <c r="A3172" s="270" t="s">
        <v>6290</v>
      </c>
      <c r="B3172" s="270" t="s">
        <v>6291</v>
      </c>
      <c r="C3172" s="270">
        <v>2795</v>
      </c>
      <c r="D3172" s="270">
        <v>1008.0940000000001</v>
      </c>
      <c r="E3172" s="270">
        <v>13</v>
      </c>
      <c r="F3172" s="270">
        <v>1.69</v>
      </c>
      <c r="G3172" s="270" t="s">
        <v>220</v>
      </c>
    </row>
    <row r="3173" spans="1:7">
      <c r="A3173" s="270" t="s">
        <v>6292</v>
      </c>
      <c r="B3173" s="270" t="s">
        <v>6293</v>
      </c>
      <c r="C3173" s="270">
        <v>2583</v>
      </c>
      <c r="D3173" s="270">
        <v>1035.194</v>
      </c>
      <c r="E3173" s="270">
        <v>14</v>
      </c>
      <c r="F3173" s="270">
        <v>2.7553846153846155</v>
      </c>
      <c r="G3173" s="270" t="s">
        <v>223</v>
      </c>
    </row>
    <row r="3174" spans="1:7">
      <c r="A3174" s="270" t="s">
        <v>6294</v>
      </c>
      <c r="B3174" s="270" t="s">
        <v>6295</v>
      </c>
      <c r="C3174" s="270">
        <v>2850</v>
      </c>
      <c r="D3174" s="270">
        <v>1008.1291973684209</v>
      </c>
      <c r="E3174" s="270">
        <v>13</v>
      </c>
      <c r="F3174" s="270">
        <v>2.48</v>
      </c>
      <c r="G3174" s="270" t="s">
        <v>223</v>
      </c>
    </row>
    <row r="3175" spans="1:7">
      <c r="A3175" s="270" t="s">
        <v>6296</v>
      </c>
      <c r="B3175" s="270" t="s">
        <v>6297</v>
      </c>
      <c r="C3175" s="270">
        <v>2870</v>
      </c>
      <c r="D3175" s="270">
        <v>1008.8697</v>
      </c>
      <c r="E3175" s="270">
        <v>13</v>
      </c>
      <c r="F3175" s="270">
        <v>3.4</v>
      </c>
      <c r="G3175" s="270" t="s">
        <v>223</v>
      </c>
    </row>
    <row r="3176" spans="1:7">
      <c r="A3176" s="270" t="s">
        <v>6298</v>
      </c>
      <c r="B3176" s="270" t="s">
        <v>6299</v>
      </c>
      <c r="C3176" s="270">
        <v>2324</v>
      </c>
      <c r="D3176" s="270">
        <v>999</v>
      </c>
      <c r="E3176" s="270">
        <v>12</v>
      </c>
      <c r="F3176" s="270">
        <v>1.35</v>
      </c>
      <c r="G3176" s="270" t="s">
        <v>220</v>
      </c>
    </row>
    <row r="3177" spans="1:7">
      <c r="A3177" s="270" t="s">
        <v>6300</v>
      </c>
      <c r="B3177" s="270" t="s">
        <v>6299</v>
      </c>
      <c r="C3177" s="270">
        <v>2361</v>
      </c>
      <c r="D3177" s="270">
        <v>999</v>
      </c>
      <c r="E3177" s="270">
        <v>12</v>
      </c>
      <c r="F3177" s="270">
        <v>1.35</v>
      </c>
      <c r="G3177" s="270" t="s">
        <v>220</v>
      </c>
    </row>
    <row r="3178" spans="1:7">
      <c r="A3178" s="270" t="s">
        <v>6301</v>
      </c>
      <c r="B3178" s="270" t="s">
        <v>6302</v>
      </c>
      <c r="C3178" s="270">
        <v>2484</v>
      </c>
      <c r="D3178" s="270">
        <v>941.774</v>
      </c>
      <c r="E3178" s="270">
        <v>10</v>
      </c>
      <c r="F3178" s="270">
        <v>1.06</v>
      </c>
      <c r="G3178" s="270" t="s">
        <v>220</v>
      </c>
    </row>
    <row r="3179" spans="1:7">
      <c r="A3179" s="270" t="s">
        <v>6303</v>
      </c>
      <c r="B3179" s="270" t="s">
        <v>6304</v>
      </c>
      <c r="C3179" s="270">
        <v>2850</v>
      </c>
      <c r="D3179" s="270">
        <v>992</v>
      </c>
      <c r="E3179" s="270">
        <v>12</v>
      </c>
      <c r="F3179" s="270">
        <v>3.23</v>
      </c>
      <c r="G3179" s="270" t="s">
        <v>223</v>
      </c>
    </row>
    <row r="3180" spans="1:7">
      <c r="A3180" s="270" t="s">
        <v>6305</v>
      </c>
      <c r="B3180" s="270" t="s">
        <v>6306</v>
      </c>
      <c r="C3180" s="270">
        <v>2778</v>
      </c>
      <c r="D3180" s="270">
        <v>1071.5</v>
      </c>
      <c r="E3180" s="270">
        <v>15</v>
      </c>
      <c r="F3180" s="270">
        <v>0.14000000000000001</v>
      </c>
      <c r="G3180" s="270" t="s">
        <v>217</v>
      </c>
    </row>
    <row r="3181" spans="1:7">
      <c r="A3181" s="270" t="s">
        <v>6307</v>
      </c>
      <c r="B3181" s="270" t="s">
        <v>6308</v>
      </c>
      <c r="C3181" s="270">
        <v>2480</v>
      </c>
      <c r="D3181" s="270">
        <v>1067.6669999999999</v>
      </c>
      <c r="E3181" s="270">
        <v>15</v>
      </c>
      <c r="F3181" s="270">
        <v>1.0053448275862069</v>
      </c>
      <c r="G3181" s="270" t="s">
        <v>220</v>
      </c>
    </row>
    <row r="3182" spans="1:7">
      <c r="A3182" s="270" t="s">
        <v>6309</v>
      </c>
      <c r="B3182" s="270" t="s">
        <v>6310</v>
      </c>
      <c r="C3182" s="270">
        <v>2476</v>
      </c>
      <c r="D3182" s="270">
        <v>972.66700000000003</v>
      </c>
      <c r="E3182" s="270">
        <v>11</v>
      </c>
      <c r="F3182" s="270">
        <v>2.92</v>
      </c>
      <c r="G3182" s="270" t="s">
        <v>223</v>
      </c>
    </row>
    <row r="3183" spans="1:7">
      <c r="A3183" s="270" t="s">
        <v>6311</v>
      </c>
      <c r="B3183" s="270" t="s">
        <v>6312</v>
      </c>
      <c r="C3183" s="270">
        <v>2474</v>
      </c>
      <c r="D3183" s="270">
        <v>926.52013043478246</v>
      </c>
      <c r="E3183" s="270">
        <v>10</v>
      </c>
      <c r="F3183" s="270">
        <v>2.83</v>
      </c>
      <c r="G3183" s="270" t="s">
        <v>223</v>
      </c>
    </row>
    <row r="3184" spans="1:7">
      <c r="A3184" s="270" t="s">
        <v>6313</v>
      </c>
      <c r="B3184" s="270" t="s">
        <v>6314</v>
      </c>
      <c r="C3184" s="270">
        <v>2347</v>
      </c>
      <c r="D3184" s="270">
        <v>983.73099999999999</v>
      </c>
      <c r="E3184" s="270">
        <v>12</v>
      </c>
      <c r="F3184" s="270">
        <v>5.0414285714285709</v>
      </c>
      <c r="G3184" s="270" t="s">
        <v>223</v>
      </c>
    </row>
    <row r="3185" spans="1:7">
      <c r="A3185" s="270" t="s">
        <v>6315</v>
      </c>
      <c r="B3185" s="270" t="s">
        <v>6316</v>
      </c>
      <c r="C3185" s="270">
        <v>2070</v>
      </c>
      <c r="D3185" s="270">
        <v>1114.162</v>
      </c>
      <c r="E3185" s="270">
        <v>17</v>
      </c>
      <c r="F3185" s="270">
        <v>0</v>
      </c>
      <c r="G3185" s="270" t="s">
        <v>217</v>
      </c>
    </row>
    <row r="3186" spans="1:7">
      <c r="A3186" s="270" t="s">
        <v>6317</v>
      </c>
      <c r="B3186" s="270" t="s">
        <v>6318</v>
      </c>
      <c r="C3186" s="270">
        <v>2710</v>
      </c>
      <c r="D3186" s="270">
        <v>1041</v>
      </c>
      <c r="E3186" s="270">
        <v>14</v>
      </c>
      <c r="F3186" s="270">
        <v>3.458181818181818</v>
      </c>
      <c r="G3186" s="270" t="s">
        <v>223</v>
      </c>
    </row>
    <row r="3187" spans="1:7">
      <c r="A3187" s="270" t="s">
        <v>6319</v>
      </c>
      <c r="B3187" s="270" t="s">
        <v>6320</v>
      </c>
      <c r="C3187" s="270">
        <v>2066</v>
      </c>
      <c r="D3187" s="270">
        <v>1123.242</v>
      </c>
      <c r="E3187" s="270">
        <v>17</v>
      </c>
      <c r="F3187" s="270">
        <v>0</v>
      </c>
      <c r="G3187" s="270" t="s">
        <v>217</v>
      </c>
    </row>
    <row r="3188" spans="1:7">
      <c r="A3188" s="270" t="s">
        <v>6321</v>
      </c>
      <c r="B3188" s="270" t="s">
        <v>6322</v>
      </c>
      <c r="C3188" s="270">
        <v>2460</v>
      </c>
      <c r="D3188" s="270">
        <v>814</v>
      </c>
      <c r="E3188" s="270">
        <v>5</v>
      </c>
      <c r="F3188" s="270">
        <v>2.925238095238095</v>
      </c>
      <c r="G3188" s="270" t="s">
        <v>223</v>
      </c>
    </row>
    <row r="3189" spans="1:7">
      <c r="A3189" s="270" t="s">
        <v>6323</v>
      </c>
      <c r="B3189" s="270" t="s">
        <v>6324</v>
      </c>
      <c r="C3189" s="270">
        <v>2594</v>
      </c>
      <c r="D3189" s="270">
        <v>1013.8711999999999</v>
      </c>
      <c r="E3189" s="270">
        <v>13</v>
      </c>
      <c r="F3189" s="270">
        <v>3.21</v>
      </c>
      <c r="G3189" s="270" t="s">
        <v>223</v>
      </c>
    </row>
    <row r="3190" spans="1:7">
      <c r="A3190" s="270" t="s">
        <v>6325</v>
      </c>
      <c r="B3190" s="270" t="s">
        <v>6326</v>
      </c>
      <c r="C3190" s="270">
        <v>2250</v>
      </c>
      <c r="D3190" s="270">
        <v>1047.3</v>
      </c>
      <c r="E3190" s="270">
        <v>14</v>
      </c>
      <c r="F3190" s="270">
        <v>0</v>
      </c>
      <c r="G3190" s="270" t="s">
        <v>217</v>
      </c>
    </row>
    <row r="3191" spans="1:7">
      <c r="A3191" s="270" t="s">
        <v>6327</v>
      </c>
      <c r="B3191" s="270" t="s">
        <v>6328</v>
      </c>
      <c r="C3191" s="270">
        <v>2480</v>
      </c>
      <c r="D3191" s="270">
        <v>971.13300000000004</v>
      </c>
      <c r="E3191" s="270">
        <v>11</v>
      </c>
      <c r="F3191" s="270">
        <v>1.0053448275862069</v>
      </c>
      <c r="G3191" s="270" t="s">
        <v>220</v>
      </c>
    </row>
    <row r="3192" spans="1:7">
      <c r="A3192" s="270" t="s">
        <v>6329</v>
      </c>
      <c r="B3192" s="270" t="s">
        <v>6330</v>
      </c>
      <c r="C3192" s="270">
        <v>2480</v>
      </c>
      <c r="D3192" s="270">
        <v>874.22799999999995</v>
      </c>
      <c r="E3192" s="270">
        <v>7</v>
      </c>
      <c r="F3192" s="270">
        <v>0.51</v>
      </c>
      <c r="G3192" s="270" t="s">
        <v>220</v>
      </c>
    </row>
    <row r="3193" spans="1:7">
      <c r="A3193" s="270" t="s">
        <v>6331</v>
      </c>
      <c r="B3193" s="270" t="s">
        <v>6332</v>
      </c>
      <c r="C3193" s="270">
        <v>2372</v>
      </c>
      <c r="D3193" s="270">
        <v>941</v>
      </c>
      <c r="E3193" s="270">
        <v>10</v>
      </c>
      <c r="F3193" s="270">
        <v>2.91</v>
      </c>
      <c r="G3193" s="270" t="s">
        <v>223</v>
      </c>
    </row>
    <row r="3194" spans="1:7">
      <c r="A3194" s="270" t="s">
        <v>6333</v>
      </c>
      <c r="B3194" s="270" t="s">
        <v>6334</v>
      </c>
      <c r="C3194" s="270">
        <v>2790</v>
      </c>
      <c r="D3194" s="270">
        <v>910.18600000000004</v>
      </c>
      <c r="E3194" s="270">
        <v>9</v>
      </c>
      <c r="F3194" s="270">
        <v>0.7</v>
      </c>
      <c r="G3194" s="270" t="s">
        <v>220</v>
      </c>
    </row>
    <row r="3195" spans="1:7">
      <c r="A3195" s="270" t="s">
        <v>6335</v>
      </c>
      <c r="B3195" s="270" t="s">
        <v>6336</v>
      </c>
      <c r="C3195" s="270">
        <v>2474</v>
      </c>
      <c r="D3195" s="270">
        <v>1047</v>
      </c>
      <c r="E3195" s="270">
        <v>14</v>
      </c>
      <c r="F3195" s="270">
        <v>2.0321052631578942</v>
      </c>
      <c r="G3195" s="270" t="s">
        <v>220</v>
      </c>
    </row>
    <row r="3196" spans="1:7">
      <c r="A3196" s="270" t="s">
        <v>6337</v>
      </c>
      <c r="B3196" s="270" t="s">
        <v>6338</v>
      </c>
      <c r="C3196" s="270">
        <v>2036</v>
      </c>
      <c r="D3196" s="270">
        <v>1049.7159999999999</v>
      </c>
      <c r="E3196" s="270">
        <v>14</v>
      </c>
      <c r="F3196" s="270">
        <v>0</v>
      </c>
      <c r="G3196" s="270" t="s">
        <v>217</v>
      </c>
    </row>
    <row r="3197" spans="1:7">
      <c r="A3197" s="270" t="s">
        <v>6339</v>
      </c>
      <c r="B3197" s="270" t="s">
        <v>6340</v>
      </c>
      <c r="C3197" s="270">
        <v>2644</v>
      </c>
      <c r="D3197" s="270">
        <v>1071.5509999999999</v>
      </c>
      <c r="E3197" s="270">
        <v>15</v>
      </c>
      <c r="F3197" s="270">
        <v>2.56</v>
      </c>
      <c r="G3197" s="270" t="s">
        <v>223</v>
      </c>
    </row>
    <row r="3198" spans="1:7">
      <c r="A3198" s="270" t="s">
        <v>6341</v>
      </c>
      <c r="B3198" s="270" t="s">
        <v>6342</v>
      </c>
      <c r="C3198" s="270">
        <v>2622</v>
      </c>
      <c r="D3198" s="270">
        <v>757.2596603773585</v>
      </c>
      <c r="E3198" s="270">
        <v>3</v>
      </c>
      <c r="F3198" s="270">
        <v>1.53</v>
      </c>
      <c r="G3198" s="270" t="s">
        <v>220</v>
      </c>
    </row>
    <row r="3199" spans="1:7">
      <c r="A3199" s="270" t="s">
        <v>6343</v>
      </c>
      <c r="B3199" s="270" t="s">
        <v>6344</v>
      </c>
      <c r="C3199" s="270">
        <v>2234</v>
      </c>
      <c r="D3199" s="270">
        <v>1058</v>
      </c>
      <c r="E3199" s="270">
        <v>15</v>
      </c>
      <c r="F3199" s="270">
        <v>7.0000000000000007E-2</v>
      </c>
      <c r="G3199" s="270" t="s">
        <v>217</v>
      </c>
    </row>
    <row r="3200" spans="1:7">
      <c r="A3200" s="270" t="s">
        <v>6345</v>
      </c>
      <c r="B3200" s="270" t="s">
        <v>6344</v>
      </c>
      <c r="C3200" s="270">
        <v>2538</v>
      </c>
      <c r="D3200" s="270">
        <v>1058</v>
      </c>
      <c r="E3200" s="270">
        <v>15</v>
      </c>
      <c r="F3200" s="270">
        <v>7.0000000000000007E-2</v>
      </c>
      <c r="G3200" s="270" t="s">
        <v>217</v>
      </c>
    </row>
    <row r="3201" spans="1:7">
      <c r="A3201" s="270" t="s">
        <v>6346</v>
      </c>
      <c r="B3201" s="270" t="s">
        <v>6344</v>
      </c>
      <c r="C3201" s="270">
        <v>2633</v>
      </c>
      <c r="D3201" s="270">
        <v>1058</v>
      </c>
      <c r="E3201" s="270">
        <v>15</v>
      </c>
      <c r="F3201" s="270">
        <v>6.54</v>
      </c>
      <c r="G3201" s="270" t="s">
        <v>226</v>
      </c>
    </row>
    <row r="3202" spans="1:7">
      <c r="A3202" s="270" t="s">
        <v>6347</v>
      </c>
      <c r="B3202" s="270" t="s">
        <v>6348</v>
      </c>
      <c r="C3202" s="270">
        <v>2790</v>
      </c>
      <c r="D3202" s="270">
        <v>1045.2860000000001</v>
      </c>
      <c r="E3202" s="270">
        <v>14</v>
      </c>
      <c r="F3202" s="270">
        <v>0.75</v>
      </c>
      <c r="G3202" s="270" t="s">
        <v>220</v>
      </c>
    </row>
    <row r="3203" spans="1:7">
      <c r="A3203" s="270" t="s">
        <v>6349</v>
      </c>
      <c r="B3203" s="270" t="s">
        <v>6350</v>
      </c>
      <c r="C3203" s="270">
        <v>2339</v>
      </c>
      <c r="D3203" s="270">
        <v>1005</v>
      </c>
      <c r="E3203" s="270">
        <v>13</v>
      </c>
      <c r="F3203" s="270">
        <v>3.1114285714285717</v>
      </c>
      <c r="G3203" s="270" t="s">
        <v>223</v>
      </c>
    </row>
    <row r="3204" spans="1:7">
      <c r="A3204" s="270" t="s">
        <v>6351</v>
      </c>
      <c r="B3204" s="270" t="s">
        <v>6352</v>
      </c>
      <c r="C3204" s="270">
        <v>2259</v>
      </c>
      <c r="D3204" s="270">
        <v>1023</v>
      </c>
      <c r="E3204" s="270">
        <v>13</v>
      </c>
      <c r="F3204" s="270">
        <v>0.24</v>
      </c>
      <c r="G3204" s="270" t="s">
        <v>220</v>
      </c>
    </row>
    <row r="3205" spans="1:7">
      <c r="A3205" s="270" t="s">
        <v>6353</v>
      </c>
      <c r="B3205" s="270" t="s">
        <v>6354</v>
      </c>
      <c r="C3205" s="270">
        <v>2281</v>
      </c>
      <c r="D3205" s="270">
        <v>910</v>
      </c>
      <c r="E3205" s="270">
        <v>9</v>
      </c>
      <c r="F3205" s="270">
        <v>0.10999999999999999</v>
      </c>
      <c r="G3205" s="270" t="s">
        <v>217</v>
      </c>
    </row>
    <row r="3206" spans="1:7">
      <c r="A3206" s="270" t="s">
        <v>6355</v>
      </c>
      <c r="B3206" s="270" t="s">
        <v>6356</v>
      </c>
      <c r="C3206" s="270">
        <v>2360</v>
      </c>
      <c r="D3206" s="270">
        <v>1015</v>
      </c>
      <c r="E3206" s="270">
        <v>13</v>
      </c>
      <c r="F3206" s="270">
        <v>3.82</v>
      </c>
      <c r="G3206" s="270" t="s">
        <v>223</v>
      </c>
    </row>
    <row r="3207" spans="1:7">
      <c r="A3207" s="270" t="s">
        <v>6357</v>
      </c>
      <c r="B3207" s="270" t="s">
        <v>6358</v>
      </c>
      <c r="C3207" s="270">
        <v>2720</v>
      </c>
      <c r="D3207" s="270">
        <v>1047</v>
      </c>
      <c r="E3207" s="270">
        <v>14</v>
      </c>
      <c r="F3207" s="270">
        <v>2.334117647058823</v>
      </c>
      <c r="G3207" s="270" t="s">
        <v>220</v>
      </c>
    </row>
    <row r="3208" spans="1:7">
      <c r="A3208" s="270" t="s">
        <v>6359</v>
      </c>
      <c r="B3208" s="270" t="s">
        <v>6360</v>
      </c>
      <c r="C3208" s="270">
        <v>2880</v>
      </c>
      <c r="D3208" s="270">
        <v>1034.2</v>
      </c>
      <c r="E3208" s="270">
        <v>14</v>
      </c>
      <c r="F3208" s="270">
        <v>7.02</v>
      </c>
      <c r="G3208" s="270" t="s">
        <v>226</v>
      </c>
    </row>
    <row r="3209" spans="1:7">
      <c r="A3209" s="270" t="s">
        <v>6361</v>
      </c>
      <c r="B3209" s="270" t="s">
        <v>6362</v>
      </c>
      <c r="C3209" s="270">
        <v>2256</v>
      </c>
      <c r="D3209" s="270">
        <v>1042</v>
      </c>
      <c r="E3209" s="270">
        <v>14</v>
      </c>
      <c r="F3209" s="270">
        <v>9.8888888888888887E-2</v>
      </c>
      <c r="G3209" s="270" t="s">
        <v>217</v>
      </c>
    </row>
    <row r="3210" spans="1:7">
      <c r="A3210" s="270" t="s">
        <v>6363</v>
      </c>
      <c r="B3210" s="270" t="s">
        <v>6364</v>
      </c>
      <c r="C3210" s="270">
        <v>2790</v>
      </c>
      <c r="D3210" s="270">
        <v>980.70100000000002</v>
      </c>
      <c r="E3210" s="270">
        <v>12</v>
      </c>
      <c r="F3210" s="270">
        <v>0.67</v>
      </c>
      <c r="G3210" s="270" t="s">
        <v>220</v>
      </c>
    </row>
    <row r="3211" spans="1:7">
      <c r="A3211" s="270" t="s">
        <v>6365</v>
      </c>
      <c r="B3211" s="270" t="s">
        <v>6366</v>
      </c>
      <c r="C3211" s="270">
        <v>2870</v>
      </c>
      <c r="D3211" s="270">
        <v>1008.8697</v>
      </c>
      <c r="E3211" s="270">
        <v>13</v>
      </c>
      <c r="F3211" s="270">
        <v>3.6</v>
      </c>
      <c r="G3211" s="270" t="s">
        <v>223</v>
      </c>
    </row>
    <row r="3212" spans="1:7">
      <c r="A3212" s="270" t="s">
        <v>6367</v>
      </c>
      <c r="B3212" s="270" t="s">
        <v>6368</v>
      </c>
      <c r="C3212" s="270">
        <v>2170</v>
      </c>
      <c r="D3212" s="270">
        <v>841.00900000000001</v>
      </c>
      <c r="E3212" s="270">
        <v>6</v>
      </c>
      <c r="F3212" s="270">
        <v>0</v>
      </c>
      <c r="G3212" s="270" t="s">
        <v>217</v>
      </c>
    </row>
    <row r="3213" spans="1:7">
      <c r="A3213" s="270" t="s">
        <v>6369</v>
      </c>
      <c r="B3213" s="270" t="s">
        <v>6370</v>
      </c>
      <c r="C3213" s="270">
        <v>2650</v>
      </c>
      <c r="D3213" s="270">
        <v>1041.5604909090912</v>
      </c>
      <c r="E3213" s="270">
        <v>14</v>
      </c>
      <c r="F3213" s="270">
        <v>2.0699999999999998</v>
      </c>
      <c r="G3213" s="270" t="s">
        <v>220</v>
      </c>
    </row>
    <row r="3214" spans="1:7">
      <c r="A3214" s="270" t="s">
        <v>6371</v>
      </c>
      <c r="B3214" s="270" t="s">
        <v>6372</v>
      </c>
      <c r="C3214" s="270">
        <v>2622</v>
      </c>
      <c r="D3214" s="270">
        <v>757.2596603773585</v>
      </c>
      <c r="E3214" s="270">
        <v>3</v>
      </c>
      <c r="F3214" s="270">
        <v>3.01</v>
      </c>
      <c r="G3214" s="270" t="s">
        <v>223</v>
      </c>
    </row>
    <row r="3215" spans="1:7">
      <c r="A3215" s="270" t="s">
        <v>6373</v>
      </c>
      <c r="B3215" s="270" t="s">
        <v>6374</v>
      </c>
      <c r="C3215" s="270">
        <v>2795</v>
      </c>
      <c r="D3215" s="270">
        <v>1096.598</v>
      </c>
      <c r="E3215" s="270">
        <v>16</v>
      </c>
      <c r="F3215" s="270">
        <v>0.85</v>
      </c>
      <c r="G3215" s="270" t="s">
        <v>220</v>
      </c>
    </row>
    <row r="3216" spans="1:7">
      <c r="A3216" s="270" t="s">
        <v>6375</v>
      </c>
      <c r="B3216" s="270" t="s">
        <v>6376</v>
      </c>
      <c r="C3216" s="270">
        <v>2747</v>
      </c>
      <c r="D3216" s="270">
        <v>1025.838</v>
      </c>
      <c r="E3216" s="270">
        <v>13</v>
      </c>
      <c r="F3216" s="270">
        <v>2.5000000000000001E-2</v>
      </c>
      <c r="G3216" s="270" t="s">
        <v>217</v>
      </c>
    </row>
    <row r="3217" spans="1:7">
      <c r="A3217" s="270" t="s">
        <v>6377</v>
      </c>
      <c r="B3217" s="270" t="s">
        <v>6378</v>
      </c>
      <c r="C3217" s="270">
        <v>2365</v>
      </c>
      <c r="D3217" s="270">
        <v>1014</v>
      </c>
      <c r="E3217" s="270">
        <v>13</v>
      </c>
      <c r="F3217" s="270">
        <v>3.47</v>
      </c>
      <c r="G3217" s="270" t="s">
        <v>223</v>
      </c>
    </row>
    <row r="3218" spans="1:7">
      <c r="A3218" s="270" t="s">
        <v>6379</v>
      </c>
      <c r="B3218" s="270" t="s">
        <v>6380</v>
      </c>
      <c r="C3218" s="270">
        <v>2650</v>
      </c>
      <c r="D3218" s="270">
        <v>1029.9939999999999</v>
      </c>
      <c r="E3218" s="270">
        <v>14</v>
      </c>
      <c r="F3218" s="270">
        <v>1.7827419354838718</v>
      </c>
      <c r="G3218" s="270" t="s">
        <v>220</v>
      </c>
    </row>
    <row r="3219" spans="1:7">
      <c r="A3219" s="270" t="s">
        <v>6381</v>
      </c>
      <c r="B3219" s="270" t="s">
        <v>6382</v>
      </c>
      <c r="C3219" s="270">
        <v>2850</v>
      </c>
      <c r="D3219" s="270">
        <v>1008.1291973684209</v>
      </c>
      <c r="E3219" s="270">
        <v>13</v>
      </c>
      <c r="F3219" s="270">
        <v>4.75</v>
      </c>
      <c r="G3219" s="270" t="s">
        <v>223</v>
      </c>
    </row>
    <row r="3220" spans="1:7">
      <c r="A3220" s="270" t="s">
        <v>6383</v>
      </c>
      <c r="B3220" s="270" t="s">
        <v>6384</v>
      </c>
      <c r="C3220" s="270">
        <v>2474</v>
      </c>
      <c r="D3220" s="270">
        <v>906</v>
      </c>
      <c r="E3220" s="270">
        <v>9</v>
      </c>
      <c r="F3220" s="270">
        <v>2.0321052631578942</v>
      </c>
      <c r="G3220" s="270" t="s">
        <v>220</v>
      </c>
    </row>
    <row r="3221" spans="1:7">
      <c r="A3221" s="270" t="s">
        <v>6385</v>
      </c>
      <c r="B3221" s="270" t="s">
        <v>6386</v>
      </c>
      <c r="C3221" s="270">
        <v>2549</v>
      </c>
      <c r="D3221" s="270">
        <v>1025</v>
      </c>
      <c r="E3221" s="270">
        <v>13</v>
      </c>
      <c r="F3221" s="270">
        <v>3.62</v>
      </c>
      <c r="G3221" s="270" t="s">
        <v>223</v>
      </c>
    </row>
    <row r="3222" spans="1:7">
      <c r="A3222" s="270" t="s">
        <v>6387</v>
      </c>
      <c r="B3222" s="270" t="s">
        <v>6388</v>
      </c>
      <c r="C3222" s="270">
        <v>2321</v>
      </c>
      <c r="D3222" s="270">
        <v>1036.1030000000001</v>
      </c>
      <c r="E3222" s="270">
        <v>14</v>
      </c>
      <c r="F3222" s="270">
        <v>0.14000000000000001</v>
      </c>
      <c r="G3222" s="270" t="s">
        <v>217</v>
      </c>
    </row>
    <row r="3223" spans="1:7">
      <c r="A3223" s="270" t="s">
        <v>6389</v>
      </c>
      <c r="B3223" s="270" t="s">
        <v>6390</v>
      </c>
      <c r="C3223" s="270">
        <v>2656</v>
      </c>
      <c r="D3223" s="270">
        <v>1023.21</v>
      </c>
      <c r="E3223" s="270">
        <v>13</v>
      </c>
      <c r="F3223" s="270">
        <v>3.7</v>
      </c>
      <c r="G3223" s="270" t="s">
        <v>223</v>
      </c>
    </row>
    <row r="3224" spans="1:7">
      <c r="A3224" s="270" t="s">
        <v>6391</v>
      </c>
      <c r="B3224" s="270" t="s">
        <v>6392</v>
      </c>
      <c r="C3224" s="270">
        <v>2795</v>
      </c>
      <c r="D3224" s="270">
        <v>1065.8820000000001</v>
      </c>
      <c r="E3224" s="270">
        <v>15</v>
      </c>
      <c r="F3224" s="270">
        <v>1.7092537313432823</v>
      </c>
      <c r="G3224" s="270" t="s">
        <v>220</v>
      </c>
    </row>
    <row r="3225" spans="1:7">
      <c r="A3225" s="270" t="s">
        <v>6393</v>
      </c>
      <c r="B3225" s="270" t="s">
        <v>6394</v>
      </c>
      <c r="C3225" s="270">
        <v>2804</v>
      </c>
      <c r="D3225" s="270">
        <v>991.85874999999999</v>
      </c>
      <c r="E3225" s="270">
        <v>12</v>
      </c>
      <c r="F3225" s="270">
        <v>2.63</v>
      </c>
      <c r="G3225" s="270" t="s">
        <v>223</v>
      </c>
    </row>
    <row r="3226" spans="1:7">
      <c r="A3226" s="270" t="s">
        <v>6395</v>
      </c>
      <c r="B3226" s="270" t="s">
        <v>6396</v>
      </c>
      <c r="C3226" s="270">
        <v>2232</v>
      </c>
      <c r="D3226" s="270">
        <v>1088.825</v>
      </c>
      <c r="E3226" s="270">
        <v>16</v>
      </c>
      <c r="F3226" s="270">
        <v>0</v>
      </c>
      <c r="G3226" s="270" t="s">
        <v>217</v>
      </c>
    </row>
    <row r="3227" spans="1:7">
      <c r="A3227" s="270" t="s">
        <v>6397</v>
      </c>
      <c r="B3227" s="270" t="s">
        <v>6398</v>
      </c>
      <c r="C3227" s="270">
        <v>2480</v>
      </c>
      <c r="D3227" s="270">
        <v>715</v>
      </c>
      <c r="E3227" s="270">
        <v>2</v>
      </c>
      <c r="F3227" s="270">
        <v>1.0053448275862069</v>
      </c>
      <c r="G3227" s="270" t="s">
        <v>220</v>
      </c>
    </row>
    <row r="3228" spans="1:7">
      <c r="A3228" s="270" t="s">
        <v>6399</v>
      </c>
      <c r="B3228" s="270" t="s">
        <v>6400</v>
      </c>
      <c r="C3228" s="270">
        <v>2439</v>
      </c>
      <c r="D3228" s="270">
        <v>993.82399999999996</v>
      </c>
      <c r="E3228" s="270">
        <v>12</v>
      </c>
      <c r="F3228" s="270">
        <v>1.7999999999999998</v>
      </c>
      <c r="G3228" s="270" t="s">
        <v>220</v>
      </c>
    </row>
    <row r="3229" spans="1:7">
      <c r="A3229" s="270" t="s">
        <v>6401</v>
      </c>
      <c r="B3229" s="270" t="s">
        <v>6402</v>
      </c>
      <c r="C3229" s="270">
        <v>2713</v>
      </c>
      <c r="D3229" s="270">
        <v>1049.5</v>
      </c>
      <c r="E3229" s="270">
        <v>14</v>
      </c>
      <c r="F3229" s="270">
        <v>3.56</v>
      </c>
      <c r="G3229" s="270" t="s">
        <v>223</v>
      </c>
    </row>
    <row r="3230" spans="1:7">
      <c r="A3230" s="270" t="s">
        <v>6403</v>
      </c>
      <c r="B3230" s="270" t="s">
        <v>6404</v>
      </c>
      <c r="C3230" s="270">
        <v>2753</v>
      </c>
      <c r="D3230" s="270">
        <v>1010.538</v>
      </c>
      <c r="E3230" s="270">
        <v>13</v>
      </c>
      <c r="F3230" s="270">
        <v>0</v>
      </c>
      <c r="G3230" s="270" t="s">
        <v>217</v>
      </c>
    </row>
    <row r="3231" spans="1:7">
      <c r="A3231" s="270" t="s">
        <v>6405</v>
      </c>
      <c r="B3231" s="270" t="s">
        <v>6406</v>
      </c>
      <c r="C3231" s="270">
        <v>2536</v>
      </c>
      <c r="D3231" s="270">
        <v>1020.1</v>
      </c>
      <c r="E3231" s="270">
        <v>13</v>
      </c>
      <c r="F3231" s="270">
        <v>1.75</v>
      </c>
      <c r="G3231" s="270" t="s">
        <v>220</v>
      </c>
    </row>
    <row r="3232" spans="1:7">
      <c r="A3232" s="270" t="s">
        <v>6407</v>
      </c>
      <c r="B3232" s="270" t="s">
        <v>6408</v>
      </c>
      <c r="C3232" s="270">
        <v>2446</v>
      </c>
      <c r="D3232" s="270">
        <v>958</v>
      </c>
      <c r="E3232" s="270">
        <v>11</v>
      </c>
      <c r="F3232" s="270">
        <v>0</v>
      </c>
      <c r="G3232" s="270" t="s">
        <v>223</v>
      </c>
    </row>
    <row r="3233" spans="1:7">
      <c r="A3233" s="270" t="s">
        <v>6409</v>
      </c>
      <c r="B3233" s="270" t="s">
        <v>6408</v>
      </c>
      <c r="C3233" s="270">
        <v>2575</v>
      </c>
      <c r="D3233" s="270">
        <v>958</v>
      </c>
      <c r="E3233" s="270">
        <v>11</v>
      </c>
      <c r="F3233" s="270">
        <v>2.11</v>
      </c>
      <c r="G3233" s="270" t="s">
        <v>220</v>
      </c>
    </row>
    <row r="3234" spans="1:7">
      <c r="A3234" s="270" t="s">
        <v>6410</v>
      </c>
      <c r="B3234" s="270" t="s">
        <v>6411</v>
      </c>
      <c r="C3234" s="270">
        <v>2261</v>
      </c>
      <c r="D3234" s="270">
        <v>914.05200000000002</v>
      </c>
      <c r="E3234" s="270">
        <v>9</v>
      </c>
      <c r="F3234" s="270">
        <v>0</v>
      </c>
      <c r="G3234" s="270" t="s">
        <v>217</v>
      </c>
    </row>
    <row r="3235" spans="1:7">
      <c r="A3235" s="270" t="s">
        <v>6412</v>
      </c>
      <c r="B3235" s="270" t="s">
        <v>6413</v>
      </c>
      <c r="C3235" s="270">
        <v>2540</v>
      </c>
      <c r="D3235" s="270">
        <v>897.14227272727294</v>
      </c>
      <c r="E3235" s="270">
        <v>8</v>
      </c>
      <c r="F3235" s="270">
        <v>0.71</v>
      </c>
      <c r="G3235" s="270" t="s">
        <v>220</v>
      </c>
    </row>
    <row r="3236" spans="1:7">
      <c r="A3236" s="270" t="s">
        <v>6414</v>
      </c>
      <c r="B3236" s="270" t="s">
        <v>6415</v>
      </c>
      <c r="C3236" s="270">
        <v>2360</v>
      </c>
      <c r="D3236" s="270">
        <v>903</v>
      </c>
      <c r="E3236" s="270">
        <v>9</v>
      </c>
      <c r="F3236" s="270">
        <v>3.9926470588235303</v>
      </c>
      <c r="G3236" s="270" t="s">
        <v>223</v>
      </c>
    </row>
    <row r="3237" spans="1:7">
      <c r="A3237" s="270" t="s">
        <v>6416</v>
      </c>
      <c r="B3237" s="270" t="s">
        <v>6415</v>
      </c>
      <c r="C3237" s="270">
        <v>2629</v>
      </c>
      <c r="D3237" s="270">
        <v>1047</v>
      </c>
      <c r="E3237" s="270">
        <v>14</v>
      </c>
      <c r="F3237" s="270">
        <v>3.242</v>
      </c>
      <c r="G3237" s="270" t="s">
        <v>223</v>
      </c>
    </row>
    <row r="3238" spans="1:7">
      <c r="A3238" s="270" t="s">
        <v>6417</v>
      </c>
      <c r="B3238" s="270" t="s">
        <v>6418</v>
      </c>
      <c r="C3238" s="270">
        <v>2330</v>
      </c>
      <c r="D3238" s="270">
        <v>999</v>
      </c>
      <c r="E3238" s="270">
        <v>12</v>
      </c>
      <c r="F3238" s="270">
        <v>1.9385964912280704</v>
      </c>
      <c r="G3238" s="270" t="s">
        <v>220</v>
      </c>
    </row>
    <row r="3239" spans="1:7">
      <c r="A3239" s="270" t="s">
        <v>6419</v>
      </c>
      <c r="B3239" s="270" t="s">
        <v>6418</v>
      </c>
      <c r="C3239" s="270">
        <v>2564</v>
      </c>
      <c r="D3239" s="270">
        <v>1010.148</v>
      </c>
      <c r="E3239" s="270">
        <v>13</v>
      </c>
      <c r="F3239" s="270">
        <v>0</v>
      </c>
      <c r="G3239" s="270" t="s">
        <v>217</v>
      </c>
    </row>
    <row r="3240" spans="1:7">
      <c r="A3240" s="270" t="s">
        <v>6420</v>
      </c>
      <c r="B3240" s="270" t="s">
        <v>6421</v>
      </c>
      <c r="C3240" s="270">
        <v>2347</v>
      </c>
      <c r="D3240" s="270">
        <v>1005</v>
      </c>
      <c r="E3240" s="270">
        <v>13</v>
      </c>
      <c r="F3240" s="270">
        <v>5.0414285714285709</v>
      </c>
      <c r="G3240" s="270" t="s">
        <v>223</v>
      </c>
    </row>
    <row r="3241" spans="1:7">
      <c r="A3241" s="270" t="s">
        <v>6422</v>
      </c>
      <c r="B3241" s="270" t="s">
        <v>6423</v>
      </c>
      <c r="C3241" s="270">
        <v>2355</v>
      </c>
      <c r="D3241" s="270">
        <v>964.471</v>
      </c>
      <c r="E3241" s="270">
        <v>11</v>
      </c>
      <c r="F3241" s="270">
        <v>3.88</v>
      </c>
      <c r="G3241" s="270" t="s">
        <v>223</v>
      </c>
    </row>
    <row r="3242" spans="1:7">
      <c r="A3242" s="270" t="s">
        <v>6424</v>
      </c>
      <c r="B3242" s="270" t="s">
        <v>6425</v>
      </c>
      <c r="C3242" s="270">
        <v>2540</v>
      </c>
      <c r="D3242" s="270">
        <v>1040.6669999999999</v>
      </c>
      <c r="E3242" s="270">
        <v>14</v>
      </c>
      <c r="F3242" s="270">
        <v>0.95081632653061199</v>
      </c>
      <c r="G3242" s="270" t="s">
        <v>220</v>
      </c>
    </row>
    <row r="3243" spans="1:7">
      <c r="A3243" s="270" t="s">
        <v>6426</v>
      </c>
      <c r="B3243" s="270" t="s">
        <v>6427</v>
      </c>
      <c r="C3243" s="270">
        <v>2864</v>
      </c>
      <c r="D3243" s="270">
        <v>1051.8708000000001</v>
      </c>
      <c r="E3243" s="270">
        <v>15</v>
      </c>
      <c r="F3243" s="270">
        <v>3.17</v>
      </c>
      <c r="G3243" s="270" t="s">
        <v>223</v>
      </c>
    </row>
    <row r="3244" spans="1:7">
      <c r="A3244" s="270" t="s">
        <v>6428</v>
      </c>
      <c r="B3244" s="270" t="s">
        <v>6429</v>
      </c>
      <c r="C3244" s="270">
        <v>2066</v>
      </c>
      <c r="D3244" s="270">
        <v>1151.211</v>
      </c>
      <c r="E3244" s="270">
        <v>18</v>
      </c>
      <c r="F3244" s="270">
        <v>0</v>
      </c>
      <c r="G3244" s="270" t="s">
        <v>217</v>
      </c>
    </row>
    <row r="3245" spans="1:7">
      <c r="A3245" s="270" t="s">
        <v>6430</v>
      </c>
      <c r="B3245" s="270" t="s">
        <v>6431</v>
      </c>
      <c r="C3245" s="270">
        <v>2340</v>
      </c>
      <c r="D3245" s="270">
        <v>1073.854</v>
      </c>
      <c r="E3245" s="270">
        <v>15</v>
      </c>
      <c r="F3245" s="270">
        <v>2.09</v>
      </c>
      <c r="G3245" s="270" t="s">
        <v>220</v>
      </c>
    </row>
    <row r="3246" spans="1:7">
      <c r="A3246" s="270" t="s">
        <v>6432</v>
      </c>
      <c r="B3246" s="270" t="s">
        <v>6433</v>
      </c>
      <c r="C3246" s="270">
        <v>2898</v>
      </c>
      <c r="D3246" s="270">
        <v>1037</v>
      </c>
      <c r="E3246" s="270">
        <v>14</v>
      </c>
      <c r="F3246" s="270">
        <v>15</v>
      </c>
      <c r="G3246" s="270" t="s">
        <v>229</v>
      </c>
    </row>
    <row r="3247" spans="1:7">
      <c r="A3247" s="270" t="s">
        <v>6434</v>
      </c>
      <c r="B3247" s="270" t="s">
        <v>6435</v>
      </c>
      <c r="C3247" s="270">
        <v>2632</v>
      </c>
      <c r="D3247" s="270">
        <v>1006</v>
      </c>
      <c r="E3247" s="270">
        <v>13</v>
      </c>
      <c r="F3247" s="270">
        <v>3.976666666666667</v>
      </c>
      <c r="G3247" s="270" t="s">
        <v>223</v>
      </c>
    </row>
    <row r="3248" spans="1:7">
      <c r="A3248" s="270" t="s">
        <v>6436</v>
      </c>
      <c r="B3248" s="270" t="s">
        <v>6437</v>
      </c>
      <c r="C3248" s="270">
        <v>2320</v>
      </c>
      <c r="D3248" s="270">
        <v>1004.125</v>
      </c>
      <c r="E3248" s="270">
        <v>13</v>
      </c>
      <c r="F3248" s="270">
        <v>0.05</v>
      </c>
      <c r="G3248" s="270" t="s">
        <v>217</v>
      </c>
    </row>
    <row r="3249" spans="1:7">
      <c r="A3249" s="270" t="s">
        <v>6438</v>
      </c>
      <c r="B3249" s="270" t="s">
        <v>6439</v>
      </c>
      <c r="C3249" s="270">
        <v>2439</v>
      </c>
      <c r="D3249" s="270">
        <v>1013.211</v>
      </c>
      <c r="E3249" s="270">
        <v>13</v>
      </c>
      <c r="F3249" s="270">
        <v>2.11</v>
      </c>
      <c r="G3249" s="270" t="s">
        <v>220</v>
      </c>
    </row>
    <row r="3250" spans="1:7">
      <c r="A3250" s="270" t="s">
        <v>6440</v>
      </c>
      <c r="B3250" s="270" t="s">
        <v>6441</v>
      </c>
      <c r="C3250" s="270">
        <v>2583</v>
      </c>
      <c r="D3250" s="270">
        <v>1021</v>
      </c>
      <c r="E3250" s="270">
        <v>13</v>
      </c>
      <c r="F3250" s="270">
        <v>2.7553846153846155</v>
      </c>
      <c r="G3250" s="270" t="s">
        <v>223</v>
      </c>
    </row>
    <row r="3251" spans="1:7">
      <c r="A3251" s="270" t="s">
        <v>6442</v>
      </c>
      <c r="B3251" s="270" t="s">
        <v>6443</v>
      </c>
      <c r="C3251" s="270">
        <v>2311</v>
      </c>
      <c r="D3251" s="270">
        <v>1003</v>
      </c>
      <c r="E3251" s="270">
        <v>13</v>
      </c>
      <c r="F3251" s="270">
        <v>2.27</v>
      </c>
      <c r="G3251" s="270" t="s">
        <v>220</v>
      </c>
    </row>
    <row r="3252" spans="1:7">
      <c r="A3252" s="270" t="s">
        <v>6444</v>
      </c>
      <c r="B3252" s="270" t="s">
        <v>6445</v>
      </c>
      <c r="C3252" s="270">
        <v>2460</v>
      </c>
      <c r="D3252" s="270">
        <v>917.2891777777786</v>
      </c>
      <c r="E3252" s="270">
        <v>9</v>
      </c>
      <c r="F3252" s="270">
        <v>4.32</v>
      </c>
      <c r="G3252" s="270" t="s">
        <v>223</v>
      </c>
    </row>
    <row r="3253" spans="1:7">
      <c r="A3253" s="270" t="s">
        <v>6446</v>
      </c>
      <c r="B3253" s="270" t="s">
        <v>6447</v>
      </c>
      <c r="C3253" s="270">
        <v>2469</v>
      </c>
      <c r="D3253" s="270">
        <v>814</v>
      </c>
      <c r="E3253" s="270">
        <v>5</v>
      </c>
      <c r="F3253" s="270">
        <v>3.1256666666666666</v>
      </c>
      <c r="G3253" s="270" t="s">
        <v>223</v>
      </c>
    </row>
    <row r="3254" spans="1:7">
      <c r="A3254" s="270" t="s">
        <v>6448</v>
      </c>
      <c r="B3254" s="270" t="s">
        <v>6449</v>
      </c>
      <c r="C3254" s="270">
        <v>2320</v>
      </c>
      <c r="D3254" s="270">
        <v>1080.296</v>
      </c>
      <c r="E3254" s="270">
        <v>16</v>
      </c>
      <c r="F3254" s="270">
        <v>0.05</v>
      </c>
      <c r="G3254" s="270" t="s">
        <v>217</v>
      </c>
    </row>
    <row r="3255" spans="1:7">
      <c r="A3255" s="270" t="s">
        <v>6450</v>
      </c>
      <c r="B3255" s="270" t="s">
        <v>6451</v>
      </c>
      <c r="C3255" s="270">
        <v>2840</v>
      </c>
      <c r="D3255" s="270">
        <v>1024.75</v>
      </c>
      <c r="E3255" s="270">
        <v>13</v>
      </c>
      <c r="F3255" s="270">
        <v>12.94</v>
      </c>
      <c r="G3255" s="270" t="s">
        <v>229</v>
      </c>
    </row>
    <row r="3256" spans="1:7">
      <c r="A3256" s="270" t="s">
        <v>6452</v>
      </c>
      <c r="B3256" s="270" t="s">
        <v>6453</v>
      </c>
      <c r="C3256" s="270">
        <v>2325</v>
      </c>
      <c r="D3256" s="270">
        <v>1053</v>
      </c>
      <c r="E3256" s="270">
        <v>15</v>
      </c>
      <c r="F3256" s="270">
        <v>1.2191304347826086</v>
      </c>
      <c r="G3256" s="270" t="s">
        <v>220</v>
      </c>
    </row>
    <row r="3257" spans="1:7">
      <c r="A3257" s="270" t="s">
        <v>6454</v>
      </c>
      <c r="B3257" s="270" t="s">
        <v>6455</v>
      </c>
      <c r="C3257" s="270">
        <v>0</v>
      </c>
      <c r="D3257" s="270">
        <v>1069</v>
      </c>
      <c r="E3257" s="270">
        <v>15</v>
      </c>
      <c r="F3257" s="270">
        <v>0.19</v>
      </c>
      <c r="G3257" s="270" t="s">
        <v>217</v>
      </c>
    </row>
    <row r="3258" spans="1:7">
      <c r="A3258" s="270" t="s">
        <v>6456</v>
      </c>
      <c r="B3258" s="270" t="s">
        <v>6455</v>
      </c>
      <c r="C3258" s="270">
        <v>2105</v>
      </c>
      <c r="D3258" s="270">
        <v>1069</v>
      </c>
      <c r="E3258" s="270">
        <v>15</v>
      </c>
      <c r="F3258" s="270">
        <v>2.2712384292007601E-5</v>
      </c>
      <c r="G3258" s="270" t="s">
        <v>217</v>
      </c>
    </row>
    <row r="3259" spans="1:7">
      <c r="A3259" s="270" t="s">
        <v>6457</v>
      </c>
      <c r="B3259" s="270" t="s">
        <v>6455</v>
      </c>
      <c r="C3259" s="270">
        <v>2108</v>
      </c>
      <c r="D3259" s="270">
        <v>1069</v>
      </c>
      <c r="E3259" s="270">
        <v>15</v>
      </c>
      <c r="F3259" s="270">
        <v>0.19</v>
      </c>
      <c r="G3259" s="270" t="s">
        <v>217</v>
      </c>
    </row>
    <row r="3260" spans="1:7">
      <c r="A3260" s="270" t="s">
        <v>6458</v>
      </c>
      <c r="B3260" s="270" t="s">
        <v>6459</v>
      </c>
      <c r="C3260" s="270">
        <v>2450</v>
      </c>
      <c r="D3260" s="270">
        <v>849.05600000000004</v>
      </c>
      <c r="E3260" s="270">
        <v>6</v>
      </c>
      <c r="F3260" s="270">
        <v>2.79</v>
      </c>
      <c r="G3260" s="270" t="s">
        <v>223</v>
      </c>
    </row>
    <row r="3261" spans="1:7">
      <c r="A3261" s="270" t="s">
        <v>6460</v>
      </c>
      <c r="B3261" s="270" t="s">
        <v>6461</v>
      </c>
      <c r="C3261" s="270">
        <v>2476</v>
      </c>
      <c r="D3261" s="270">
        <v>928</v>
      </c>
      <c r="E3261" s="270">
        <v>10</v>
      </c>
      <c r="F3261" s="270">
        <v>2.71</v>
      </c>
      <c r="G3261" s="270" t="s">
        <v>223</v>
      </c>
    </row>
    <row r="3262" spans="1:7">
      <c r="A3262" s="270" t="s">
        <v>6462</v>
      </c>
      <c r="B3262" s="270" t="s">
        <v>6463</v>
      </c>
      <c r="C3262" s="270">
        <v>2653</v>
      </c>
      <c r="D3262" s="270">
        <v>1023.333</v>
      </c>
      <c r="E3262" s="270">
        <v>13</v>
      </c>
      <c r="F3262" s="270">
        <v>2.67</v>
      </c>
      <c r="G3262" s="270" t="s">
        <v>223</v>
      </c>
    </row>
    <row r="3263" spans="1:7">
      <c r="A3263" s="270" t="s">
        <v>6464</v>
      </c>
      <c r="B3263" s="270" t="s">
        <v>6463</v>
      </c>
      <c r="C3263" s="270">
        <v>2730</v>
      </c>
      <c r="D3263" s="270">
        <v>1023.333</v>
      </c>
      <c r="E3263" s="270">
        <v>13</v>
      </c>
      <c r="F3263" s="270">
        <v>2.67</v>
      </c>
      <c r="G3263" s="270" t="s">
        <v>223</v>
      </c>
    </row>
    <row r="3264" spans="1:7">
      <c r="A3264" s="270" t="s">
        <v>6465</v>
      </c>
      <c r="B3264" s="270" t="s">
        <v>6466</v>
      </c>
      <c r="C3264" s="270">
        <v>2328</v>
      </c>
      <c r="D3264" s="270">
        <v>1013.0229090909091</v>
      </c>
      <c r="E3264" s="270">
        <v>13</v>
      </c>
      <c r="F3264" s="270">
        <v>3.79</v>
      </c>
      <c r="G3264" s="270" t="s">
        <v>223</v>
      </c>
    </row>
    <row r="3265" spans="1:7">
      <c r="A3265" s="270" t="s">
        <v>6467</v>
      </c>
      <c r="B3265" s="270" t="s">
        <v>6468</v>
      </c>
      <c r="C3265" s="270">
        <v>2335</v>
      </c>
      <c r="D3265" s="270">
        <v>1034.414</v>
      </c>
      <c r="E3265" s="270">
        <v>14</v>
      </c>
      <c r="F3265" s="270">
        <v>0.56999999999999995</v>
      </c>
      <c r="G3265" s="270" t="s">
        <v>220</v>
      </c>
    </row>
    <row r="3266" spans="1:7">
      <c r="A3266" s="270" t="s">
        <v>6469</v>
      </c>
      <c r="B3266" s="270" t="s">
        <v>6470</v>
      </c>
      <c r="C3266" s="270">
        <v>2580</v>
      </c>
      <c r="D3266" s="270">
        <v>1047.1579999999999</v>
      </c>
      <c r="E3266" s="270">
        <v>14</v>
      </c>
      <c r="F3266" s="270">
        <v>2.16</v>
      </c>
      <c r="G3266" s="270" t="s">
        <v>220</v>
      </c>
    </row>
    <row r="3267" spans="1:7">
      <c r="A3267" s="270" t="s">
        <v>6471</v>
      </c>
      <c r="B3267" s="270" t="s">
        <v>6472</v>
      </c>
      <c r="C3267" s="270">
        <v>2469</v>
      </c>
      <c r="D3267" s="270">
        <v>927</v>
      </c>
      <c r="E3267" s="270">
        <v>10</v>
      </c>
      <c r="F3267" s="270">
        <v>3.1256666666666666</v>
      </c>
      <c r="G3267" s="270" t="s">
        <v>223</v>
      </c>
    </row>
    <row r="3268" spans="1:7">
      <c r="A3268" s="270" t="s">
        <v>6473</v>
      </c>
      <c r="B3268" s="270" t="s">
        <v>6474</v>
      </c>
      <c r="C3268" s="270">
        <v>2450</v>
      </c>
      <c r="D3268" s="270">
        <v>973.96094117647056</v>
      </c>
      <c r="E3268" s="270">
        <v>11</v>
      </c>
      <c r="F3268" s="270">
        <v>2.31</v>
      </c>
      <c r="G3268" s="270" t="s">
        <v>220</v>
      </c>
    </row>
    <row r="3269" spans="1:7">
      <c r="A3269" s="270" t="s">
        <v>6475</v>
      </c>
      <c r="B3269" s="270" t="s">
        <v>6476</v>
      </c>
      <c r="C3269" s="270">
        <v>2440</v>
      </c>
      <c r="D3269" s="270">
        <v>927.71900000000005</v>
      </c>
      <c r="E3269" s="270">
        <v>10</v>
      </c>
      <c r="F3269" s="270">
        <v>5.61</v>
      </c>
      <c r="G3269" s="270" t="s">
        <v>223</v>
      </c>
    </row>
    <row r="3270" spans="1:7">
      <c r="A3270" s="270" t="s">
        <v>6477</v>
      </c>
      <c r="B3270" s="270" t="s">
        <v>6478</v>
      </c>
      <c r="C3270" s="270">
        <v>2469</v>
      </c>
      <c r="D3270" s="270">
        <v>927</v>
      </c>
      <c r="E3270" s="270">
        <v>10</v>
      </c>
      <c r="F3270" s="270">
        <v>3.1256666666666666</v>
      </c>
      <c r="G3270" s="270" t="s">
        <v>223</v>
      </c>
    </row>
    <row r="3271" spans="1:7">
      <c r="A3271" s="270" t="s">
        <v>6479</v>
      </c>
      <c r="B3271" s="270" t="s">
        <v>6480</v>
      </c>
      <c r="C3271" s="270">
        <v>2470</v>
      </c>
      <c r="D3271" s="270">
        <v>974.83299999999997</v>
      </c>
      <c r="E3271" s="270">
        <v>11</v>
      </c>
      <c r="F3271" s="270">
        <v>1.4941666666666666</v>
      </c>
      <c r="G3271" s="270" t="s">
        <v>220</v>
      </c>
    </row>
    <row r="3272" spans="1:7">
      <c r="A3272" s="270" t="s">
        <v>6481</v>
      </c>
      <c r="B3272" s="270" t="s">
        <v>6482</v>
      </c>
      <c r="C3272" s="270">
        <v>2082</v>
      </c>
      <c r="D3272" s="270">
        <v>1060.3572857142858</v>
      </c>
      <c r="E3272" s="270">
        <v>15</v>
      </c>
      <c r="F3272" s="270">
        <v>1.76</v>
      </c>
      <c r="G3272" s="270" t="s">
        <v>220</v>
      </c>
    </row>
    <row r="3273" spans="1:7">
      <c r="A3273" s="270" t="s">
        <v>6483</v>
      </c>
      <c r="B3273" s="270" t="s">
        <v>6484</v>
      </c>
      <c r="C3273" s="270">
        <v>2800</v>
      </c>
      <c r="D3273" s="270">
        <v>1072</v>
      </c>
      <c r="E3273" s="270">
        <v>15</v>
      </c>
      <c r="F3273" s="270">
        <v>1.7994999999999997</v>
      </c>
      <c r="G3273" s="270" t="s">
        <v>220</v>
      </c>
    </row>
    <row r="3274" spans="1:7">
      <c r="A3274" s="270" t="s">
        <v>6485</v>
      </c>
      <c r="B3274" s="270" t="s">
        <v>6486</v>
      </c>
      <c r="C3274" s="270">
        <v>2775</v>
      </c>
      <c r="D3274" s="270">
        <v>969.18200000000002</v>
      </c>
      <c r="E3274" s="270">
        <v>11</v>
      </c>
      <c r="F3274" s="270">
        <v>1.8945454545454545</v>
      </c>
      <c r="G3274" s="270" t="s">
        <v>220</v>
      </c>
    </row>
    <row r="3275" spans="1:7">
      <c r="A3275" s="270" t="s">
        <v>6487</v>
      </c>
      <c r="B3275" s="270" t="s">
        <v>6488</v>
      </c>
      <c r="C3275" s="270">
        <v>2250</v>
      </c>
      <c r="D3275" s="270">
        <v>918</v>
      </c>
      <c r="E3275" s="270">
        <v>9</v>
      </c>
      <c r="F3275" s="270">
        <v>0.84</v>
      </c>
      <c r="G3275" s="270" t="s">
        <v>220</v>
      </c>
    </row>
    <row r="3276" spans="1:7">
      <c r="A3276" s="270" t="s">
        <v>6489</v>
      </c>
      <c r="B3276" s="270" t="s">
        <v>6488</v>
      </c>
      <c r="C3276" s="270">
        <v>2775</v>
      </c>
      <c r="D3276" s="270">
        <v>918</v>
      </c>
      <c r="E3276" s="270">
        <v>9</v>
      </c>
      <c r="F3276" s="270">
        <v>0.84</v>
      </c>
      <c r="G3276" s="270" t="s">
        <v>220</v>
      </c>
    </row>
    <row r="3277" spans="1:7">
      <c r="A3277" s="270" t="s">
        <v>6490</v>
      </c>
      <c r="B3277" s="270" t="s">
        <v>6491</v>
      </c>
      <c r="C3277" s="270">
        <v>2820</v>
      </c>
      <c r="D3277" s="270">
        <v>1000.8164999999998</v>
      </c>
      <c r="E3277" s="270">
        <v>12</v>
      </c>
      <c r="F3277" s="270">
        <v>3.65</v>
      </c>
      <c r="G3277" s="270" t="s">
        <v>223</v>
      </c>
    </row>
    <row r="3278" spans="1:7">
      <c r="A3278" s="270" t="s">
        <v>6492</v>
      </c>
      <c r="B3278" s="270" t="s">
        <v>6493</v>
      </c>
      <c r="C3278" s="270">
        <v>2446</v>
      </c>
      <c r="D3278" s="270">
        <v>976</v>
      </c>
      <c r="E3278" s="270">
        <v>12</v>
      </c>
      <c r="F3278" s="270">
        <v>2.4764705882352942</v>
      </c>
      <c r="G3278" s="270" t="s">
        <v>223</v>
      </c>
    </row>
    <row r="3279" spans="1:7">
      <c r="A3279" s="270" t="s">
        <v>6494</v>
      </c>
      <c r="B3279" s="270" t="s">
        <v>6495</v>
      </c>
      <c r="C3279" s="270">
        <v>2469</v>
      </c>
      <c r="D3279" s="270">
        <v>927</v>
      </c>
      <c r="E3279" s="270">
        <v>10</v>
      </c>
      <c r="F3279" s="270">
        <v>3.1256666666666666</v>
      </c>
      <c r="G3279" s="270" t="s">
        <v>223</v>
      </c>
    </row>
    <row r="3280" spans="1:7">
      <c r="A3280" s="270" t="s">
        <v>6496</v>
      </c>
      <c r="B3280" s="270" t="s">
        <v>6497</v>
      </c>
      <c r="C3280" s="270">
        <v>2756</v>
      </c>
      <c r="D3280" s="270">
        <v>1031.7370000000001</v>
      </c>
      <c r="E3280" s="270">
        <v>14</v>
      </c>
      <c r="F3280" s="270">
        <v>1.07</v>
      </c>
      <c r="G3280" s="270" t="s">
        <v>220</v>
      </c>
    </row>
    <row r="3281" spans="1:7">
      <c r="A3281" s="270" t="s">
        <v>6498</v>
      </c>
      <c r="B3281" s="270" t="s">
        <v>6499</v>
      </c>
      <c r="C3281" s="270">
        <v>2850</v>
      </c>
      <c r="D3281" s="270">
        <v>1008.1291973684209</v>
      </c>
      <c r="E3281" s="270">
        <v>13</v>
      </c>
      <c r="F3281" s="270">
        <v>3.25</v>
      </c>
      <c r="G3281" s="270" t="s">
        <v>223</v>
      </c>
    </row>
    <row r="3282" spans="1:7">
      <c r="A3282" s="270" t="s">
        <v>6500</v>
      </c>
      <c r="B3282" s="270" t="s">
        <v>6501</v>
      </c>
      <c r="C3282" s="270">
        <v>2341</v>
      </c>
      <c r="D3282" s="270">
        <v>972.54050000000007</v>
      </c>
      <c r="E3282" s="270">
        <v>11</v>
      </c>
      <c r="F3282" s="270">
        <v>2.76</v>
      </c>
      <c r="G3282" s="270" t="s">
        <v>223</v>
      </c>
    </row>
    <row r="3283" spans="1:7">
      <c r="A3283" s="270" t="s">
        <v>6502</v>
      </c>
      <c r="B3283" s="270" t="s">
        <v>6503</v>
      </c>
      <c r="C3283" s="270">
        <v>2460</v>
      </c>
      <c r="D3283" s="270">
        <v>932.68799999999999</v>
      </c>
      <c r="E3283" s="270">
        <v>10</v>
      </c>
      <c r="F3283" s="270">
        <v>2.925238095238095</v>
      </c>
      <c r="G3283" s="270" t="s">
        <v>223</v>
      </c>
    </row>
    <row r="3284" spans="1:7">
      <c r="A3284" s="270" t="s">
        <v>6504</v>
      </c>
      <c r="B3284" s="270" t="s">
        <v>6505</v>
      </c>
      <c r="C3284" s="270">
        <v>2650</v>
      </c>
      <c r="D3284" s="270">
        <v>1041.5604909090912</v>
      </c>
      <c r="E3284" s="270">
        <v>14</v>
      </c>
      <c r="F3284" s="270">
        <v>2.4</v>
      </c>
      <c r="G3284" s="270" t="s">
        <v>220</v>
      </c>
    </row>
    <row r="3285" spans="1:7">
      <c r="A3285" s="270" t="s">
        <v>6506</v>
      </c>
      <c r="B3285" s="270" t="s">
        <v>6507</v>
      </c>
      <c r="C3285" s="270">
        <v>2447</v>
      </c>
      <c r="D3285" s="270">
        <v>928.99521052631576</v>
      </c>
      <c r="E3285" s="270">
        <v>10</v>
      </c>
      <c r="F3285" s="270">
        <v>3.59</v>
      </c>
      <c r="G3285" s="270" t="s">
        <v>223</v>
      </c>
    </row>
    <row r="3286" spans="1:7">
      <c r="A3286" s="270" t="s">
        <v>6508</v>
      </c>
      <c r="B3286" s="270" t="s">
        <v>6509</v>
      </c>
      <c r="C3286" s="270">
        <v>2646</v>
      </c>
      <c r="D3286" s="270">
        <v>1060</v>
      </c>
      <c r="E3286" s="270">
        <v>15</v>
      </c>
      <c r="F3286" s="270">
        <v>1.94</v>
      </c>
      <c r="G3286" s="270" t="s">
        <v>220</v>
      </c>
    </row>
    <row r="3287" spans="1:7">
      <c r="A3287" s="270" t="s">
        <v>6510</v>
      </c>
      <c r="B3287" s="270" t="s">
        <v>6511</v>
      </c>
      <c r="C3287" s="270">
        <v>2675</v>
      </c>
      <c r="D3287" s="270">
        <v>1009.1330000000002</v>
      </c>
      <c r="E3287" s="270">
        <v>13</v>
      </c>
      <c r="F3287" s="270">
        <v>8.1999999999999993</v>
      </c>
      <c r="G3287" s="270" t="s">
        <v>226</v>
      </c>
    </row>
    <row r="3288" spans="1:7">
      <c r="A3288" s="270" t="s">
        <v>6512</v>
      </c>
      <c r="B3288" s="270" t="s">
        <v>6511</v>
      </c>
      <c r="C3288" s="270">
        <v>2753</v>
      </c>
      <c r="D3288" s="270">
        <v>1024.0550000000001</v>
      </c>
      <c r="E3288" s="270">
        <v>13</v>
      </c>
      <c r="F3288" s="270">
        <v>0.12</v>
      </c>
      <c r="G3288" s="270" t="s">
        <v>217</v>
      </c>
    </row>
    <row r="3289" spans="1:7">
      <c r="A3289" s="270" t="s">
        <v>6513</v>
      </c>
      <c r="B3289" s="270" t="s">
        <v>6514</v>
      </c>
      <c r="C3289" s="270">
        <v>2790</v>
      </c>
      <c r="D3289" s="270">
        <v>1041</v>
      </c>
      <c r="E3289" s="270">
        <v>14</v>
      </c>
      <c r="F3289" s="270">
        <v>1.1599999999999999</v>
      </c>
      <c r="G3289" s="270" t="s">
        <v>220</v>
      </c>
    </row>
    <row r="3290" spans="1:7">
      <c r="A3290" s="270" t="s">
        <v>6515</v>
      </c>
      <c r="B3290" s="270" t="s">
        <v>6516</v>
      </c>
      <c r="C3290" s="270">
        <v>2326</v>
      </c>
      <c r="D3290" s="270">
        <v>987.38699999999994</v>
      </c>
      <c r="E3290" s="270">
        <v>12</v>
      </c>
      <c r="F3290" s="270">
        <v>0.28000000000000003</v>
      </c>
      <c r="G3290" s="270" t="s">
        <v>220</v>
      </c>
    </row>
    <row r="3291" spans="1:7">
      <c r="A3291" s="270" t="s">
        <v>6517</v>
      </c>
      <c r="B3291" s="270" t="s">
        <v>6518</v>
      </c>
      <c r="C3291" s="270">
        <v>2729</v>
      </c>
      <c r="D3291" s="270">
        <v>1029.0834705882353</v>
      </c>
      <c r="E3291" s="270">
        <v>14</v>
      </c>
      <c r="F3291" s="270">
        <v>2.2400000000000002</v>
      </c>
      <c r="G3291" s="270" t="s">
        <v>220</v>
      </c>
    </row>
    <row r="3292" spans="1:7">
      <c r="A3292" s="270" t="s">
        <v>6519</v>
      </c>
      <c r="B3292" s="270" t="s">
        <v>6520</v>
      </c>
      <c r="C3292" s="270">
        <v>2793</v>
      </c>
      <c r="D3292" s="270">
        <v>974.97575000000006</v>
      </c>
      <c r="E3292" s="270">
        <v>11</v>
      </c>
      <c r="F3292" s="270">
        <v>2.79</v>
      </c>
      <c r="G3292" s="270" t="s">
        <v>223</v>
      </c>
    </row>
    <row r="3293" spans="1:7">
      <c r="A3293" s="270" t="s">
        <v>6521</v>
      </c>
      <c r="B3293" s="270" t="s">
        <v>6522</v>
      </c>
      <c r="C3293" s="270">
        <v>2234</v>
      </c>
      <c r="D3293" s="270">
        <v>1031.7349999999999</v>
      </c>
      <c r="E3293" s="270">
        <v>14</v>
      </c>
      <c r="F3293" s="270">
        <v>0</v>
      </c>
      <c r="G3293" s="270" t="s">
        <v>217</v>
      </c>
    </row>
    <row r="3294" spans="1:7">
      <c r="A3294" s="270" t="s">
        <v>6523</v>
      </c>
      <c r="B3294" s="270" t="s">
        <v>6524</v>
      </c>
      <c r="C3294" s="270">
        <v>2800</v>
      </c>
      <c r="D3294" s="270">
        <v>1059.529</v>
      </c>
      <c r="E3294" s="270">
        <v>15</v>
      </c>
      <c r="F3294" s="270">
        <v>1.45</v>
      </c>
      <c r="G3294" s="270" t="s">
        <v>220</v>
      </c>
    </row>
    <row r="3295" spans="1:7">
      <c r="A3295" s="270" t="s">
        <v>6525</v>
      </c>
      <c r="B3295" s="270" t="s">
        <v>6526</v>
      </c>
      <c r="C3295" s="270">
        <v>2745</v>
      </c>
      <c r="D3295" s="270">
        <v>1020.674</v>
      </c>
      <c r="E3295" s="270">
        <v>13</v>
      </c>
      <c r="F3295" s="270">
        <v>0.36</v>
      </c>
      <c r="G3295" s="270" t="s">
        <v>220</v>
      </c>
    </row>
    <row r="3296" spans="1:7">
      <c r="A3296" s="270" t="s">
        <v>6527</v>
      </c>
      <c r="B3296" s="270" t="s">
        <v>6528</v>
      </c>
      <c r="C3296" s="270">
        <v>2850</v>
      </c>
      <c r="D3296" s="270">
        <v>1020.818</v>
      </c>
      <c r="E3296" s="270">
        <v>13</v>
      </c>
      <c r="F3296" s="270">
        <v>3.1293617021276594</v>
      </c>
      <c r="G3296" s="270" t="s">
        <v>223</v>
      </c>
    </row>
    <row r="3297" spans="1:7">
      <c r="A3297" s="270" t="s">
        <v>6529</v>
      </c>
      <c r="B3297" s="270" t="s">
        <v>6530</v>
      </c>
      <c r="C3297" s="270">
        <v>2212</v>
      </c>
      <c r="D3297" s="270">
        <v>1006.3497142857143</v>
      </c>
      <c r="E3297" s="270">
        <v>13</v>
      </c>
      <c r="F3297" s="270">
        <v>0</v>
      </c>
      <c r="G3297" s="270" t="s">
        <v>217</v>
      </c>
    </row>
    <row r="3298" spans="1:7">
      <c r="A3298" s="270" t="s">
        <v>6531</v>
      </c>
      <c r="B3298" s="270" t="s">
        <v>6532</v>
      </c>
      <c r="C3298" s="270">
        <v>2210</v>
      </c>
      <c r="D3298" s="270">
        <v>1098.9770000000001</v>
      </c>
      <c r="E3298" s="270">
        <v>16</v>
      </c>
      <c r="F3298" s="270">
        <v>0</v>
      </c>
      <c r="G3298" s="270" t="s">
        <v>217</v>
      </c>
    </row>
    <row r="3299" spans="1:7">
      <c r="A3299" s="270" t="s">
        <v>6533</v>
      </c>
      <c r="B3299" s="270" t="s">
        <v>6534</v>
      </c>
      <c r="C3299" s="270">
        <v>2170</v>
      </c>
      <c r="D3299" s="270">
        <v>851.85</v>
      </c>
      <c r="E3299" s="270">
        <v>7</v>
      </c>
      <c r="F3299" s="270">
        <v>0</v>
      </c>
      <c r="G3299" s="270" t="s">
        <v>217</v>
      </c>
    </row>
    <row r="3300" spans="1:7">
      <c r="A3300" s="270" t="s">
        <v>6535</v>
      </c>
      <c r="B3300" s="270" t="s">
        <v>6536</v>
      </c>
      <c r="C3300" s="270">
        <v>2321</v>
      </c>
      <c r="D3300" s="270">
        <v>1052</v>
      </c>
      <c r="E3300" s="270">
        <v>15</v>
      </c>
      <c r="F3300" s="270">
        <v>0.32277777777777766</v>
      </c>
      <c r="G3300" s="270" t="s">
        <v>220</v>
      </c>
    </row>
    <row r="3301" spans="1:7">
      <c r="A3301" s="270" t="s">
        <v>6537</v>
      </c>
      <c r="B3301" s="270" t="s">
        <v>6538</v>
      </c>
      <c r="C3301" s="270">
        <v>2474</v>
      </c>
      <c r="D3301" s="270">
        <v>906</v>
      </c>
      <c r="E3301" s="270">
        <v>9</v>
      </c>
      <c r="F3301" s="270">
        <v>2.15</v>
      </c>
      <c r="G3301" s="270" t="s">
        <v>220</v>
      </c>
    </row>
    <row r="3302" spans="1:7">
      <c r="A3302" s="270" t="s">
        <v>6539</v>
      </c>
      <c r="B3302" s="270" t="s">
        <v>6540</v>
      </c>
      <c r="C3302" s="270">
        <v>2350</v>
      </c>
      <c r="D3302" s="270">
        <v>1047</v>
      </c>
      <c r="E3302" s="270">
        <v>14</v>
      </c>
      <c r="F3302" s="270">
        <v>2.57</v>
      </c>
      <c r="G3302" s="270" t="s">
        <v>223</v>
      </c>
    </row>
    <row r="3303" spans="1:7">
      <c r="A3303" s="270" t="s">
        <v>6541</v>
      </c>
      <c r="B3303" s="270" t="s">
        <v>6540</v>
      </c>
      <c r="C3303" s="270">
        <v>2797</v>
      </c>
      <c r="D3303" s="270">
        <v>969</v>
      </c>
      <c r="E3303" s="270">
        <v>11</v>
      </c>
      <c r="F3303" s="270">
        <v>2.57</v>
      </c>
      <c r="G3303" s="270" t="s">
        <v>223</v>
      </c>
    </row>
    <row r="3304" spans="1:7">
      <c r="A3304" s="270" t="s">
        <v>6542</v>
      </c>
      <c r="B3304" s="270" t="s">
        <v>6543</v>
      </c>
      <c r="C3304" s="270">
        <v>2477</v>
      </c>
      <c r="D3304" s="270">
        <v>1075</v>
      </c>
      <c r="E3304" s="270">
        <v>15</v>
      </c>
      <c r="F3304" s="270">
        <v>0.78</v>
      </c>
      <c r="G3304" s="270" t="s">
        <v>220</v>
      </c>
    </row>
    <row r="3305" spans="1:7">
      <c r="A3305" s="270" t="s">
        <v>6544</v>
      </c>
      <c r="B3305" s="270" t="s">
        <v>6545</v>
      </c>
      <c r="C3305" s="270">
        <v>2716</v>
      </c>
      <c r="D3305" s="270">
        <v>1012</v>
      </c>
      <c r="E3305" s="270">
        <v>13</v>
      </c>
      <c r="F3305" s="270">
        <v>4.5266666666666664</v>
      </c>
      <c r="G3305" s="270" t="s">
        <v>223</v>
      </c>
    </row>
    <row r="3306" spans="1:7">
      <c r="A3306" s="270" t="s">
        <v>6546</v>
      </c>
      <c r="B3306" s="270" t="s">
        <v>6547</v>
      </c>
      <c r="C3306" s="270">
        <v>2560</v>
      </c>
      <c r="D3306" s="270">
        <v>956.941222222222</v>
      </c>
      <c r="E3306" s="270">
        <v>11</v>
      </c>
      <c r="F3306" s="270">
        <v>0</v>
      </c>
      <c r="G3306" s="270" t="s">
        <v>217</v>
      </c>
    </row>
    <row r="3307" spans="1:7">
      <c r="A3307" s="270" t="s">
        <v>6548</v>
      </c>
      <c r="B3307" s="270" t="s">
        <v>6549</v>
      </c>
      <c r="C3307" s="270">
        <v>2339</v>
      </c>
      <c r="D3307" s="270">
        <v>1005</v>
      </c>
      <c r="E3307" s="270">
        <v>13</v>
      </c>
      <c r="F3307" s="270">
        <v>3.1114285714285717</v>
      </c>
      <c r="G3307" s="270" t="s">
        <v>223</v>
      </c>
    </row>
    <row r="3308" spans="1:7">
      <c r="A3308" s="270" t="s">
        <v>6550</v>
      </c>
      <c r="B3308" s="270" t="s">
        <v>6551</v>
      </c>
      <c r="C3308" s="270">
        <v>2447</v>
      </c>
      <c r="D3308" s="270">
        <v>892.72299999999996</v>
      </c>
      <c r="E3308" s="270">
        <v>8</v>
      </c>
      <c r="F3308" s="270">
        <v>2.68</v>
      </c>
      <c r="G3308" s="270" t="s">
        <v>223</v>
      </c>
    </row>
    <row r="3309" spans="1:7">
      <c r="A3309" s="270" t="s">
        <v>6552</v>
      </c>
      <c r="B3309" s="270" t="s">
        <v>6553</v>
      </c>
      <c r="C3309" s="270">
        <v>2463</v>
      </c>
      <c r="D3309" s="270">
        <v>905.47299999999996</v>
      </c>
      <c r="E3309" s="270">
        <v>9</v>
      </c>
      <c r="F3309" s="270">
        <v>1.88</v>
      </c>
      <c r="G3309" s="270" t="s">
        <v>220</v>
      </c>
    </row>
    <row r="3310" spans="1:7">
      <c r="A3310" s="270" t="s">
        <v>6554</v>
      </c>
      <c r="B3310" s="270" t="s">
        <v>6555</v>
      </c>
      <c r="C3310" s="270">
        <v>2251</v>
      </c>
      <c r="D3310" s="270">
        <v>1077.127</v>
      </c>
      <c r="E3310" s="270">
        <v>16</v>
      </c>
      <c r="F3310" s="270">
        <v>0</v>
      </c>
      <c r="G3310" s="270" t="s">
        <v>217</v>
      </c>
    </row>
    <row r="3311" spans="1:7">
      <c r="A3311" s="270" t="s">
        <v>6556</v>
      </c>
      <c r="B3311" s="270" t="s">
        <v>6557</v>
      </c>
      <c r="C3311" s="270">
        <v>2564</v>
      </c>
      <c r="D3311" s="270">
        <v>852.875</v>
      </c>
      <c r="E3311" s="270">
        <v>7</v>
      </c>
      <c r="F3311" s="270">
        <v>0</v>
      </c>
      <c r="G3311" s="270" t="s">
        <v>217</v>
      </c>
    </row>
    <row r="3312" spans="1:7">
      <c r="A3312" s="270" t="s">
        <v>6558</v>
      </c>
      <c r="B3312" s="270" t="s">
        <v>6559</v>
      </c>
      <c r="C3312" s="270">
        <v>2285</v>
      </c>
      <c r="D3312" s="270">
        <v>1061.866</v>
      </c>
      <c r="E3312" s="270">
        <v>15</v>
      </c>
      <c r="F3312" s="270">
        <v>0</v>
      </c>
      <c r="G3312" s="270" t="s">
        <v>217</v>
      </c>
    </row>
    <row r="3313" spans="1:7">
      <c r="A3313" s="270" t="s">
        <v>6560</v>
      </c>
      <c r="B3313" s="270" t="s">
        <v>6561</v>
      </c>
      <c r="C3313" s="270">
        <v>2565</v>
      </c>
      <c r="D3313" s="270">
        <v>1093.78</v>
      </c>
      <c r="E3313" s="270">
        <v>16</v>
      </c>
      <c r="F3313" s="270">
        <v>5.0000000000000001E-3</v>
      </c>
      <c r="G3313" s="270" t="s">
        <v>217</v>
      </c>
    </row>
    <row r="3314" spans="1:7">
      <c r="A3314" s="270" t="s">
        <v>6562</v>
      </c>
      <c r="B3314" s="270" t="s">
        <v>6563</v>
      </c>
      <c r="C3314" s="270">
        <v>2831</v>
      </c>
      <c r="D3314" s="270">
        <v>1000.927</v>
      </c>
      <c r="E3314" s="270">
        <v>12</v>
      </c>
      <c r="F3314" s="270">
        <v>6.9635000000000007</v>
      </c>
      <c r="G3314" s="270" t="s">
        <v>226</v>
      </c>
    </row>
    <row r="3315" spans="1:7">
      <c r="A3315" s="270" t="s">
        <v>6564</v>
      </c>
      <c r="B3315" s="270" t="s">
        <v>6565</v>
      </c>
      <c r="C3315" s="270">
        <v>2113</v>
      </c>
      <c r="D3315" s="270">
        <v>1024.1400000000001</v>
      </c>
      <c r="E3315" s="270">
        <v>13</v>
      </c>
      <c r="F3315" s="270">
        <v>0</v>
      </c>
      <c r="G3315" s="270" t="s">
        <v>217</v>
      </c>
    </row>
    <row r="3316" spans="1:7">
      <c r="A3316" s="270" t="s">
        <v>6566</v>
      </c>
      <c r="B3316" s="270" t="s">
        <v>6567</v>
      </c>
      <c r="C3316" s="270">
        <v>2577</v>
      </c>
      <c r="D3316" s="270">
        <v>1042</v>
      </c>
      <c r="E3316" s="270">
        <v>14</v>
      </c>
      <c r="F3316" s="270">
        <v>0.76774193548387115</v>
      </c>
      <c r="G3316" s="270" t="s">
        <v>220</v>
      </c>
    </row>
    <row r="3317" spans="1:7">
      <c r="A3317" s="270" t="s">
        <v>6568</v>
      </c>
      <c r="B3317" s="270" t="s">
        <v>6569</v>
      </c>
      <c r="C3317" s="270">
        <v>2795</v>
      </c>
      <c r="D3317" s="270">
        <v>1019.7131145833332</v>
      </c>
      <c r="E3317" s="270">
        <v>13</v>
      </c>
      <c r="F3317" s="270">
        <v>0.83</v>
      </c>
      <c r="G3317" s="270" t="s">
        <v>220</v>
      </c>
    </row>
    <row r="3318" spans="1:7">
      <c r="A3318" s="270" t="s">
        <v>6570</v>
      </c>
      <c r="B3318" s="270" t="s">
        <v>6571</v>
      </c>
      <c r="C3318" s="270">
        <v>2508</v>
      </c>
      <c r="D3318" s="270">
        <v>1045.8910000000001</v>
      </c>
      <c r="E3318" s="270">
        <v>14</v>
      </c>
      <c r="F3318" s="270">
        <v>0.26727272727272727</v>
      </c>
      <c r="G3318" s="270" t="s">
        <v>220</v>
      </c>
    </row>
    <row r="3319" spans="1:7">
      <c r="A3319" s="270" t="s">
        <v>6572</v>
      </c>
      <c r="B3319" s="270" t="s">
        <v>6573</v>
      </c>
      <c r="C3319" s="270">
        <v>2871</v>
      </c>
      <c r="D3319" s="270">
        <v>1030.5060714285714</v>
      </c>
      <c r="E3319" s="270">
        <v>14</v>
      </c>
      <c r="F3319" s="270">
        <v>3.91</v>
      </c>
      <c r="G3319" s="270" t="s">
        <v>223</v>
      </c>
    </row>
    <row r="3320" spans="1:7">
      <c r="A3320" s="270" t="s">
        <v>6574</v>
      </c>
      <c r="B3320" s="270" t="s">
        <v>6575</v>
      </c>
      <c r="C3320" s="270">
        <v>2630</v>
      </c>
      <c r="D3320" s="270">
        <v>1051.671</v>
      </c>
      <c r="E3320" s="270">
        <v>15</v>
      </c>
      <c r="F3320" s="270">
        <v>2.1578947368421058</v>
      </c>
      <c r="G3320" s="270" t="s">
        <v>220</v>
      </c>
    </row>
    <row r="3321" spans="1:7">
      <c r="A3321" s="270" t="s">
        <v>6576</v>
      </c>
      <c r="B3321" s="270" t="s">
        <v>6577</v>
      </c>
      <c r="C3321" s="270">
        <v>2261</v>
      </c>
      <c r="D3321" s="270">
        <v>1134</v>
      </c>
      <c r="E3321" s="270">
        <v>17</v>
      </c>
      <c r="F3321" s="270">
        <v>0</v>
      </c>
      <c r="G3321" s="270" t="s">
        <v>217</v>
      </c>
    </row>
    <row r="3322" spans="1:7">
      <c r="A3322" s="270" t="s">
        <v>6578</v>
      </c>
      <c r="B3322" s="270" t="s">
        <v>6579</v>
      </c>
      <c r="C3322" s="270">
        <v>2653</v>
      </c>
      <c r="D3322" s="270">
        <v>1008.437076923077</v>
      </c>
      <c r="E3322" s="270">
        <v>13</v>
      </c>
      <c r="F3322" s="270">
        <v>2.92</v>
      </c>
      <c r="G3322" s="270" t="s">
        <v>223</v>
      </c>
    </row>
    <row r="3323" spans="1:7">
      <c r="A3323" s="270" t="s">
        <v>6580</v>
      </c>
      <c r="B3323" s="270" t="s">
        <v>6581</v>
      </c>
      <c r="C3323" s="270">
        <v>2829</v>
      </c>
      <c r="D3323" s="270">
        <v>1055.231</v>
      </c>
      <c r="E3323" s="270">
        <v>15</v>
      </c>
      <c r="F3323" s="270">
        <v>6.4399999999999995</v>
      </c>
      <c r="G3323" s="270" t="s">
        <v>226</v>
      </c>
    </row>
    <row r="3324" spans="1:7">
      <c r="A3324" s="270" t="s">
        <v>6582</v>
      </c>
      <c r="B3324" s="270" t="s">
        <v>6583</v>
      </c>
      <c r="C3324" s="270">
        <v>2230</v>
      </c>
      <c r="D3324" s="270">
        <v>1111</v>
      </c>
      <c r="E3324" s="270">
        <v>17</v>
      </c>
      <c r="F3324" s="270">
        <v>0.7</v>
      </c>
      <c r="G3324" s="270" t="s">
        <v>220</v>
      </c>
    </row>
    <row r="3325" spans="1:7">
      <c r="A3325" s="270" t="s">
        <v>6584</v>
      </c>
      <c r="B3325" s="270" t="s">
        <v>6585</v>
      </c>
      <c r="C3325" s="270">
        <v>2594</v>
      </c>
      <c r="D3325" s="270">
        <v>1047</v>
      </c>
      <c r="E3325" s="270">
        <v>14</v>
      </c>
      <c r="F3325" s="270">
        <v>2.3199999999999998</v>
      </c>
      <c r="G3325" s="270" t="s">
        <v>220</v>
      </c>
    </row>
    <row r="3326" spans="1:7">
      <c r="A3326" s="270" t="s">
        <v>6586</v>
      </c>
      <c r="B3326" s="270" t="s">
        <v>6587</v>
      </c>
      <c r="C3326" s="270">
        <v>2482</v>
      </c>
      <c r="D3326" s="270">
        <v>941</v>
      </c>
      <c r="E3326" s="270">
        <v>10</v>
      </c>
      <c r="F3326" s="270">
        <v>0.80166666666666675</v>
      </c>
      <c r="G3326" s="270" t="s">
        <v>220</v>
      </c>
    </row>
    <row r="3327" spans="1:7">
      <c r="A3327" s="270" t="s">
        <v>6588</v>
      </c>
      <c r="B3327" s="270" t="s">
        <v>6589</v>
      </c>
      <c r="C3327" s="270">
        <v>2420</v>
      </c>
      <c r="D3327" s="270">
        <v>964.96299999999997</v>
      </c>
      <c r="E3327" s="270">
        <v>11</v>
      </c>
      <c r="F3327" s="270">
        <v>1.72</v>
      </c>
      <c r="G3327" s="270" t="s">
        <v>220</v>
      </c>
    </row>
    <row r="3328" spans="1:7">
      <c r="A3328" s="270" t="s">
        <v>6590</v>
      </c>
      <c r="B3328" s="270" t="s">
        <v>6591</v>
      </c>
      <c r="C3328" s="270">
        <v>2716</v>
      </c>
      <c r="D3328" s="270">
        <v>1076.75</v>
      </c>
      <c r="E3328" s="270">
        <v>16</v>
      </c>
      <c r="F3328" s="270">
        <v>4.5266666666666664</v>
      </c>
      <c r="G3328" s="270" t="s">
        <v>223</v>
      </c>
    </row>
    <row r="3329" spans="1:7">
      <c r="A3329" s="270" t="s">
        <v>6592</v>
      </c>
      <c r="B3329" s="270" t="s">
        <v>6593</v>
      </c>
      <c r="C3329" s="270">
        <v>2330</v>
      </c>
      <c r="D3329" s="270">
        <v>1038.636</v>
      </c>
      <c r="E3329" s="270">
        <v>14</v>
      </c>
      <c r="F3329" s="270">
        <v>1.9385964912280704</v>
      </c>
      <c r="G3329" s="270" t="s">
        <v>220</v>
      </c>
    </row>
    <row r="3330" spans="1:7">
      <c r="A3330" s="270" t="s">
        <v>6594</v>
      </c>
      <c r="B3330" s="270" t="s">
        <v>6595</v>
      </c>
      <c r="C3330" s="270">
        <v>2850</v>
      </c>
      <c r="D3330" s="270">
        <v>1022</v>
      </c>
      <c r="E3330" s="270">
        <v>13</v>
      </c>
      <c r="F3330" s="270">
        <v>3.1293617021276594</v>
      </c>
      <c r="G3330" s="270" t="s">
        <v>223</v>
      </c>
    </row>
    <row r="3331" spans="1:7">
      <c r="A3331" s="270" t="s">
        <v>6596</v>
      </c>
      <c r="B3331" s="270" t="s">
        <v>6597</v>
      </c>
      <c r="C3331" s="270">
        <v>2323</v>
      </c>
      <c r="D3331" s="270">
        <v>1015.9107333333334</v>
      </c>
      <c r="E3331" s="270">
        <v>13</v>
      </c>
      <c r="F3331" s="270">
        <v>0.37363636363636366</v>
      </c>
      <c r="G3331" s="270" t="s">
        <v>220</v>
      </c>
    </row>
    <row r="3332" spans="1:7">
      <c r="A3332" s="270" t="s">
        <v>6598</v>
      </c>
      <c r="B3332" s="270" t="s">
        <v>6599</v>
      </c>
      <c r="C3332" s="270">
        <v>2320</v>
      </c>
      <c r="D3332" s="270">
        <v>1091</v>
      </c>
      <c r="E3332" s="270">
        <v>16</v>
      </c>
      <c r="F3332" s="270">
        <v>0.55000000000000004</v>
      </c>
      <c r="G3332" s="270" t="s">
        <v>220</v>
      </c>
    </row>
    <row r="3333" spans="1:7">
      <c r="A3333" s="270" t="s">
        <v>6600</v>
      </c>
      <c r="B3333" s="270" t="s">
        <v>6601</v>
      </c>
      <c r="C3333" s="270">
        <v>2320</v>
      </c>
      <c r="D3333" s="270">
        <v>948.35400000000004</v>
      </c>
      <c r="E3333" s="270">
        <v>10</v>
      </c>
      <c r="F3333" s="270">
        <v>0.05</v>
      </c>
      <c r="G3333" s="270" t="s">
        <v>217</v>
      </c>
    </row>
    <row r="3334" spans="1:7">
      <c r="A3334" s="270" t="s">
        <v>6602</v>
      </c>
      <c r="B3334" s="270" t="s">
        <v>6603</v>
      </c>
      <c r="C3334" s="270">
        <v>2622</v>
      </c>
      <c r="D3334" s="270">
        <v>1029.3140000000001</v>
      </c>
      <c r="E3334" s="270">
        <v>14</v>
      </c>
      <c r="F3334" s="270">
        <v>1.9</v>
      </c>
      <c r="G3334" s="270" t="s">
        <v>220</v>
      </c>
    </row>
    <row r="3335" spans="1:7">
      <c r="A3335" s="270" t="s">
        <v>6604</v>
      </c>
      <c r="B3335" s="270" t="s">
        <v>6605</v>
      </c>
      <c r="C3335" s="270">
        <v>2036</v>
      </c>
      <c r="D3335" s="270">
        <v>1012.218</v>
      </c>
      <c r="E3335" s="270">
        <v>13</v>
      </c>
      <c r="F3335" s="270">
        <v>0</v>
      </c>
      <c r="G3335" s="270" t="s">
        <v>217</v>
      </c>
    </row>
    <row r="3336" spans="1:7">
      <c r="A3336" s="270" t="s">
        <v>6606</v>
      </c>
      <c r="B3336" s="270" t="s">
        <v>6607</v>
      </c>
      <c r="C3336" s="270">
        <v>2460</v>
      </c>
      <c r="D3336" s="270">
        <v>814</v>
      </c>
      <c r="E3336" s="270">
        <v>5</v>
      </c>
      <c r="F3336" s="270">
        <v>2.925238095238095</v>
      </c>
      <c r="G3336" s="270" t="s">
        <v>223</v>
      </c>
    </row>
    <row r="3337" spans="1:7">
      <c r="A3337" s="270" t="s">
        <v>6608</v>
      </c>
      <c r="B3337" s="270" t="s">
        <v>6609</v>
      </c>
      <c r="C3337" s="270">
        <v>2571</v>
      </c>
      <c r="D3337" s="270">
        <v>1063.625</v>
      </c>
      <c r="E3337" s="270">
        <v>15</v>
      </c>
      <c r="F3337" s="270">
        <v>0.53</v>
      </c>
      <c r="G3337" s="270" t="s">
        <v>220</v>
      </c>
    </row>
    <row r="3338" spans="1:7">
      <c r="A3338" s="270" t="s">
        <v>6610</v>
      </c>
      <c r="B3338" s="270" t="s">
        <v>6611</v>
      </c>
      <c r="C3338" s="270">
        <v>2650</v>
      </c>
      <c r="D3338" s="270">
        <v>1041.5604909090912</v>
      </c>
      <c r="E3338" s="270">
        <v>14</v>
      </c>
      <c r="F3338" s="270">
        <v>1.5</v>
      </c>
      <c r="G3338" s="270" t="s">
        <v>220</v>
      </c>
    </row>
    <row r="3339" spans="1:7">
      <c r="A3339" s="270" t="s">
        <v>6612</v>
      </c>
      <c r="B3339" s="270" t="s">
        <v>6613</v>
      </c>
      <c r="C3339" s="270">
        <v>2319</v>
      </c>
      <c r="D3339" s="270">
        <v>938.83799999999997</v>
      </c>
      <c r="E3339" s="270">
        <v>10</v>
      </c>
      <c r="F3339" s="270">
        <v>0.59</v>
      </c>
      <c r="G3339" s="270" t="s">
        <v>220</v>
      </c>
    </row>
    <row r="3340" spans="1:7">
      <c r="A3340" s="270" t="s">
        <v>6614</v>
      </c>
      <c r="B3340" s="270" t="s">
        <v>6615</v>
      </c>
      <c r="C3340" s="270">
        <v>2734</v>
      </c>
      <c r="D3340" s="270">
        <v>1026</v>
      </c>
      <c r="E3340" s="270">
        <v>14</v>
      </c>
      <c r="F3340" s="270">
        <v>5.63</v>
      </c>
      <c r="G3340" s="270" t="s">
        <v>223</v>
      </c>
    </row>
    <row r="3341" spans="1:7">
      <c r="A3341" s="270" t="s">
        <v>6616</v>
      </c>
      <c r="B3341" s="270" t="s">
        <v>6617</v>
      </c>
      <c r="C3341" s="270">
        <v>2469</v>
      </c>
      <c r="D3341" s="270">
        <v>903.84199999999998</v>
      </c>
      <c r="E3341" s="270">
        <v>9</v>
      </c>
      <c r="F3341" s="270">
        <v>2.66</v>
      </c>
      <c r="G3341" s="270" t="s">
        <v>223</v>
      </c>
    </row>
    <row r="3342" spans="1:7">
      <c r="A3342" s="270" t="s">
        <v>6618</v>
      </c>
      <c r="B3342" s="270" t="s">
        <v>6619</v>
      </c>
      <c r="C3342" s="270">
        <v>2738</v>
      </c>
      <c r="D3342" s="270">
        <v>1033.4390000000001</v>
      </c>
      <c r="E3342" s="270">
        <v>14</v>
      </c>
      <c r="F3342" s="270">
        <v>2.8766666666666665</v>
      </c>
      <c r="G3342" s="270" t="s">
        <v>223</v>
      </c>
    </row>
    <row r="3343" spans="1:7">
      <c r="A3343" s="270" t="s">
        <v>6620</v>
      </c>
      <c r="B3343" s="270" t="s">
        <v>6621</v>
      </c>
      <c r="C3343" s="270">
        <v>2400</v>
      </c>
      <c r="D3343" s="270">
        <v>1033.021</v>
      </c>
      <c r="E3343" s="270">
        <v>14</v>
      </c>
      <c r="F3343" s="270">
        <v>6.89</v>
      </c>
      <c r="G3343" s="270" t="s">
        <v>226</v>
      </c>
    </row>
    <row r="3344" spans="1:7">
      <c r="A3344" s="270" t="s">
        <v>6622</v>
      </c>
      <c r="B3344" s="270" t="s">
        <v>6623</v>
      </c>
      <c r="C3344" s="270">
        <v>2536</v>
      </c>
      <c r="D3344" s="270">
        <v>991.81799999999998</v>
      </c>
      <c r="E3344" s="270">
        <v>12</v>
      </c>
      <c r="F3344" s="270">
        <v>1.78</v>
      </c>
      <c r="G3344" s="270" t="s">
        <v>220</v>
      </c>
    </row>
    <row r="3345" spans="1:7">
      <c r="A3345" s="270" t="s">
        <v>6624</v>
      </c>
      <c r="B3345" s="270" t="s">
        <v>6625</v>
      </c>
      <c r="C3345" s="270">
        <v>2536</v>
      </c>
      <c r="D3345" s="270">
        <v>1024.5999999999999</v>
      </c>
      <c r="E3345" s="270">
        <v>13</v>
      </c>
      <c r="F3345" s="270">
        <v>1.89</v>
      </c>
      <c r="G3345" s="270" t="s">
        <v>220</v>
      </c>
    </row>
    <row r="3346" spans="1:7">
      <c r="A3346" s="270" t="s">
        <v>6626</v>
      </c>
      <c r="B3346" s="270" t="s">
        <v>6627</v>
      </c>
      <c r="C3346" s="270">
        <v>2622</v>
      </c>
      <c r="D3346" s="270">
        <v>1077</v>
      </c>
      <c r="E3346" s="270">
        <v>16</v>
      </c>
      <c r="F3346" s="270">
        <v>1.82</v>
      </c>
      <c r="G3346" s="270" t="s">
        <v>220</v>
      </c>
    </row>
    <row r="3347" spans="1:7">
      <c r="A3347" s="270" t="s">
        <v>6628</v>
      </c>
      <c r="B3347" s="270" t="s">
        <v>6629</v>
      </c>
      <c r="C3347" s="270">
        <v>2879</v>
      </c>
      <c r="D3347" s="270">
        <v>992.98366666666664</v>
      </c>
      <c r="E3347" s="270">
        <v>12</v>
      </c>
      <c r="F3347" s="270">
        <v>12.47</v>
      </c>
      <c r="G3347" s="270" t="s">
        <v>229</v>
      </c>
    </row>
    <row r="3348" spans="1:7">
      <c r="A3348" s="270" t="s">
        <v>6630</v>
      </c>
      <c r="B3348" s="270" t="s">
        <v>6631</v>
      </c>
      <c r="C3348" s="270">
        <v>2577</v>
      </c>
      <c r="D3348" s="270">
        <v>1075.8889999999999</v>
      </c>
      <c r="E3348" s="270">
        <v>15</v>
      </c>
      <c r="F3348" s="270">
        <v>0.72</v>
      </c>
      <c r="G3348" s="270" t="s">
        <v>220</v>
      </c>
    </row>
    <row r="3349" spans="1:7">
      <c r="A3349" s="270" t="s">
        <v>6632</v>
      </c>
      <c r="B3349" s="270" t="s">
        <v>6633</v>
      </c>
      <c r="C3349" s="270">
        <v>2870</v>
      </c>
      <c r="D3349" s="270">
        <v>1012.091</v>
      </c>
      <c r="E3349" s="270">
        <v>13</v>
      </c>
      <c r="F3349" s="270">
        <v>3.37</v>
      </c>
      <c r="G3349" s="270" t="s">
        <v>223</v>
      </c>
    </row>
    <row r="3350" spans="1:7">
      <c r="A3350" s="270" t="s">
        <v>6634</v>
      </c>
      <c r="B3350" s="270" t="s">
        <v>6635</v>
      </c>
      <c r="C3350" s="270">
        <v>2264</v>
      </c>
      <c r="D3350" s="270">
        <v>1044.9259999999999</v>
      </c>
      <c r="E3350" s="270">
        <v>14</v>
      </c>
      <c r="F3350" s="270">
        <v>0.31</v>
      </c>
      <c r="G3350" s="270" t="s">
        <v>220</v>
      </c>
    </row>
    <row r="3351" spans="1:7">
      <c r="A3351" s="270" t="s">
        <v>6636</v>
      </c>
      <c r="B3351" s="270" t="s">
        <v>6637</v>
      </c>
      <c r="C3351" s="270">
        <v>2575</v>
      </c>
      <c r="D3351" s="270">
        <v>1068.08</v>
      </c>
      <c r="E3351" s="270">
        <v>15</v>
      </c>
      <c r="F3351" s="270">
        <v>0.9</v>
      </c>
      <c r="G3351" s="270" t="s">
        <v>220</v>
      </c>
    </row>
    <row r="3352" spans="1:7">
      <c r="A3352" s="270" t="s">
        <v>6638</v>
      </c>
      <c r="B3352" s="270" t="s">
        <v>6637</v>
      </c>
      <c r="C3352" s="270">
        <v>2577</v>
      </c>
      <c r="D3352" s="270">
        <v>1068.08</v>
      </c>
      <c r="E3352" s="270">
        <v>15</v>
      </c>
      <c r="F3352" s="270">
        <v>0.9</v>
      </c>
      <c r="G3352" s="270" t="s">
        <v>220</v>
      </c>
    </row>
    <row r="3353" spans="1:7">
      <c r="A3353" s="270" t="s">
        <v>6639</v>
      </c>
      <c r="B3353" s="270" t="s">
        <v>6640</v>
      </c>
      <c r="C3353" s="270">
        <v>2792</v>
      </c>
      <c r="D3353" s="270">
        <v>1001.712</v>
      </c>
      <c r="E3353" s="270">
        <v>13</v>
      </c>
      <c r="F3353" s="270">
        <v>2.4700000000000002</v>
      </c>
      <c r="G3353" s="270" t="s">
        <v>223</v>
      </c>
    </row>
    <row r="3354" spans="1:7">
      <c r="A3354" s="270" t="s">
        <v>6641</v>
      </c>
      <c r="B3354" s="270" t="s">
        <v>6642</v>
      </c>
      <c r="C3354" s="270">
        <v>2500</v>
      </c>
      <c r="D3354" s="270">
        <v>1025.8009999999999</v>
      </c>
      <c r="E3354" s="270">
        <v>13</v>
      </c>
      <c r="F3354" s="270">
        <v>0.1</v>
      </c>
      <c r="G3354" s="270" t="s">
        <v>217</v>
      </c>
    </row>
    <row r="3355" spans="1:7">
      <c r="A3355" s="270" t="s">
        <v>6643</v>
      </c>
      <c r="B3355" s="270" t="s">
        <v>6644</v>
      </c>
      <c r="C3355" s="270">
        <v>2328</v>
      </c>
      <c r="D3355" s="270">
        <v>1032</v>
      </c>
      <c r="E3355" s="270">
        <v>14</v>
      </c>
      <c r="F3355" s="270">
        <v>1.98</v>
      </c>
      <c r="G3355" s="270" t="s">
        <v>220</v>
      </c>
    </row>
    <row r="3356" spans="1:7">
      <c r="A3356" s="270" t="s">
        <v>6645</v>
      </c>
      <c r="B3356" s="270" t="s">
        <v>6644</v>
      </c>
      <c r="C3356" s="270">
        <v>2333</v>
      </c>
      <c r="D3356" s="270">
        <v>1032</v>
      </c>
      <c r="E3356" s="270">
        <v>14</v>
      </c>
      <c r="F3356" s="270">
        <v>1.98</v>
      </c>
      <c r="G3356" s="270" t="s">
        <v>220</v>
      </c>
    </row>
    <row r="3357" spans="1:7">
      <c r="A3357" s="270" t="s">
        <v>6646</v>
      </c>
      <c r="B3357" s="270" t="s">
        <v>6647</v>
      </c>
      <c r="C3357" s="270">
        <v>2652</v>
      </c>
      <c r="D3357" s="270">
        <v>1073.6489999999999</v>
      </c>
      <c r="E3357" s="270">
        <v>15</v>
      </c>
      <c r="F3357" s="270">
        <v>2.02</v>
      </c>
      <c r="G3357" s="270" t="s">
        <v>220</v>
      </c>
    </row>
    <row r="3358" spans="1:7">
      <c r="A3358" s="270" t="s">
        <v>6648</v>
      </c>
      <c r="B3358" s="270" t="s">
        <v>6649</v>
      </c>
      <c r="C3358" s="270">
        <v>2250</v>
      </c>
      <c r="D3358" s="270">
        <v>959.09699999999998</v>
      </c>
      <c r="E3358" s="270">
        <v>11</v>
      </c>
      <c r="F3358" s="270">
        <v>1.26</v>
      </c>
      <c r="G3358" s="270" t="s">
        <v>220</v>
      </c>
    </row>
    <row r="3359" spans="1:7">
      <c r="A3359" s="270" t="s">
        <v>6650</v>
      </c>
      <c r="B3359" s="270" t="s">
        <v>6651</v>
      </c>
      <c r="C3359" s="270">
        <v>2250</v>
      </c>
      <c r="D3359" s="270">
        <v>1016.765</v>
      </c>
      <c r="E3359" s="270">
        <v>13</v>
      </c>
      <c r="F3359" s="270">
        <v>0.86</v>
      </c>
      <c r="G3359" s="270" t="s">
        <v>220</v>
      </c>
    </row>
    <row r="3360" spans="1:7">
      <c r="A3360" s="270" t="s">
        <v>6652</v>
      </c>
      <c r="B3360" s="270" t="s">
        <v>6653</v>
      </c>
      <c r="C3360" s="270">
        <v>2865</v>
      </c>
      <c r="D3360" s="270">
        <v>985.93899999999996</v>
      </c>
      <c r="E3360" s="270">
        <v>12</v>
      </c>
      <c r="F3360" s="270">
        <v>2.82</v>
      </c>
      <c r="G3360" s="270" t="s">
        <v>223</v>
      </c>
    </row>
    <row r="3361" spans="1:7">
      <c r="A3361" s="270" t="s">
        <v>6654</v>
      </c>
      <c r="B3361" s="270" t="s">
        <v>6655</v>
      </c>
      <c r="C3361" s="270">
        <v>2346</v>
      </c>
      <c r="D3361" s="270">
        <v>863.39200000000005</v>
      </c>
      <c r="E3361" s="270">
        <v>7</v>
      </c>
      <c r="F3361" s="270">
        <v>2.86</v>
      </c>
      <c r="G3361" s="270" t="s">
        <v>223</v>
      </c>
    </row>
    <row r="3362" spans="1:7">
      <c r="A3362" s="270" t="s">
        <v>6656</v>
      </c>
      <c r="B3362" s="270" t="s">
        <v>6657</v>
      </c>
      <c r="C3362" s="270">
        <v>2865</v>
      </c>
      <c r="D3362" s="270">
        <v>1007.1306666666666</v>
      </c>
      <c r="E3362" s="270">
        <v>13</v>
      </c>
      <c r="F3362" s="270">
        <v>2.86</v>
      </c>
      <c r="G3362" s="270" t="s">
        <v>223</v>
      </c>
    </row>
    <row r="3363" spans="1:7">
      <c r="A3363" s="270" t="s">
        <v>6658</v>
      </c>
      <c r="B3363" s="270" t="s">
        <v>6659</v>
      </c>
      <c r="C3363" s="270">
        <v>2093</v>
      </c>
      <c r="D3363" s="270">
        <v>1064.364</v>
      </c>
      <c r="E3363" s="270">
        <v>15</v>
      </c>
      <c r="F3363" s="270">
        <v>0</v>
      </c>
      <c r="G3363" s="270" t="s">
        <v>217</v>
      </c>
    </row>
    <row r="3364" spans="1:7">
      <c r="A3364" s="270" t="s">
        <v>6660</v>
      </c>
      <c r="B3364" s="270" t="s">
        <v>6661</v>
      </c>
      <c r="C3364" s="270">
        <v>2095</v>
      </c>
      <c r="D3364" s="270">
        <v>1087.2280000000001</v>
      </c>
      <c r="E3364" s="270">
        <v>16</v>
      </c>
      <c r="F3364" s="270">
        <v>0</v>
      </c>
      <c r="G3364" s="270" t="s">
        <v>217</v>
      </c>
    </row>
    <row r="3365" spans="1:7">
      <c r="A3365" s="270" t="s">
        <v>6662</v>
      </c>
      <c r="B3365" s="270" t="s">
        <v>6663</v>
      </c>
      <c r="C3365" s="270">
        <v>2259</v>
      </c>
      <c r="D3365" s="270">
        <v>929.98199999999997</v>
      </c>
      <c r="E3365" s="270">
        <v>10</v>
      </c>
      <c r="F3365" s="270">
        <v>0</v>
      </c>
      <c r="G3365" s="270" t="s">
        <v>217</v>
      </c>
    </row>
    <row r="3366" spans="1:7">
      <c r="A3366" s="270" t="s">
        <v>6664</v>
      </c>
      <c r="B3366" s="270" t="s">
        <v>6665</v>
      </c>
      <c r="C3366" s="270">
        <v>2430</v>
      </c>
      <c r="D3366" s="270">
        <v>872</v>
      </c>
      <c r="E3366" s="270">
        <v>7</v>
      </c>
      <c r="F3366" s="270">
        <v>2.21</v>
      </c>
      <c r="G3366" s="270" t="s">
        <v>220</v>
      </c>
    </row>
    <row r="3367" spans="1:7">
      <c r="A3367" s="270" t="s">
        <v>6666</v>
      </c>
      <c r="B3367" s="270" t="s">
        <v>6667</v>
      </c>
      <c r="C3367" s="270">
        <v>2653</v>
      </c>
      <c r="D3367" s="270">
        <v>1002</v>
      </c>
      <c r="E3367" s="270">
        <v>13</v>
      </c>
      <c r="F3367" s="270">
        <v>2.73</v>
      </c>
      <c r="G3367" s="270" t="s">
        <v>223</v>
      </c>
    </row>
    <row r="3368" spans="1:7">
      <c r="A3368" s="270" t="s">
        <v>6668</v>
      </c>
      <c r="B3368" s="270" t="s">
        <v>6669</v>
      </c>
      <c r="C3368" s="270">
        <v>2333</v>
      </c>
      <c r="D3368" s="270">
        <v>1011</v>
      </c>
      <c r="E3368" s="270">
        <v>13</v>
      </c>
      <c r="F3368" s="270">
        <v>2.76</v>
      </c>
      <c r="G3368" s="270" t="s">
        <v>223</v>
      </c>
    </row>
    <row r="3369" spans="1:7">
      <c r="A3369" s="270" t="s">
        <v>6670</v>
      </c>
      <c r="B3369" s="270" t="s">
        <v>6671</v>
      </c>
      <c r="C3369" s="270">
        <v>2582</v>
      </c>
      <c r="D3369" s="270">
        <v>1101</v>
      </c>
      <c r="E3369" s="270">
        <v>17</v>
      </c>
      <c r="F3369" s="270">
        <v>1.8028571428571429</v>
      </c>
      <c r="G3369" s="270" t="s">
        <v>220</v>
      </c>
    </row>
    <row r="3370" spans="1:7">
      <c r="A3370" s="270" t="s">
        <v>6672</v>
      </c>
      <c r="B3370" s="270" t="s">
        <v>6673</v>
      </c>
      <c r="C3370" s="270">
        <v>2539</v>
      </c>
      <c r="D3370" s="270">
        <v>993</v>
      </c>
      <c r="E3370" s="270">
        <v>12</v>
      </c>
      <c r="F3370" s="270">
        <v>1.96</v>
      </c>
      <c r="G3370" s="270" t="s">
        <v>220</v>
      </c>
    </row>
    <row r="3371" spans="1:7">
      <c r="A3371" s="270" t="s">
        <v>6674</v>
      </c>
      <c r="B3371" s="270" t="s">
        <v>6675</v>
      </c>
      <c r="C3371" s="270">
        <v>2642</v>
      </c>
      <c r="D3371" s="270">
        <v>1043</v>
      </c>
      <c r="E3371" s="270">
        <v>14</v>
      </c>
      <c r="F3371" s="270">
        <v>3.77</v>
      </c>
      <c r="G3371" s="270" t="s">
        <v>223</v>
      </c>
    </row>
    <row r="3372" spans="1:7">
      <c r="A3372" s="270" t="s">
        <v>6676</v>
      </c>
      <c r="B3372" s="270" t="s">
        <v>6675</v>
      </c>
      <c r="C3372" s="270">
        <v>2653</v>
      </c>
      <c r="D3372" s="270">
        <v>1043</v>
      </c>
      <c r="E3372" s="270">
        <v>14</v>
      </c>
      <c r="F3372" s="270">
        <v>3.77</v>
      </c>
      <c r="G3372" s="270" t="s">
        <v>223</v>
      </c>
    </row>
    <row r="3373" spans="1:7">
      <c r="A3373" s="270" t="s">
        <v>6677</v>
      </c>
      <c r="B3373" s="270" t="s">
        <v>6678</v>
      </c>
      <c r="C3373" s="270">
        <v>2765</v>
      </c>
      <c r="D3373" s="270">
        <v>1082.2339999999999</v>
      </c>
      <c r="E3373" s="270">
        <v>16</v>
      </c>
      <c r="F3373" s="270">
        <v>0.32</v>
      </c>
      <c r="G3373" s="270" t="s">
        <v>220</v>
      </c>
    </row>
    <row r="3374" spans="1:7">
      <c r="A3374" s="270" t="s">
        <v>6679</v>
      </c>
      <c r="B3374" s="270" t="s">
        <v>6680</v>
      </c>
      <c r="C3374" s="270">
        <v>2148</v>
      </c>
      <c r="D3374" s="270">
        <v>955.27300000000002</v>
      </c>
      <c r="E3374" s="270">
        <v>11</v>
      </c>
      <c r="F3374" s="270">
        <v>0</v>
      </c>
      <c r="G3374" s="270" t="s">
        <v>217</v>
      </c>
    </row>
    <row r="3375" spans="1:7">
      <c r="A3375" s="270" t="s">
        <v>6681</v>
      </c>
      <c r="B3375" s="270" t="s">
        <v>6682</v>
      </c>
      <c r="C3375" s="270">
        <v>2800</v>
      </c>
      <c r="D3375" s="270">
        <v>1060.462</v>
      </c>
      <c r="E3375" s="270">
        <v>15</v>
      </c>
      <c r="F3375" s="270">
        <v>1.28</v>
      </c>
      <c r="G3375" s="270" t="s">
        <v>220</v>
      </c>
    </row>
    <row r="3376" spans="1:7">
      <c r="A3376" s="270" t="s">
        <v>6683</v>
      </c>
      <c r="B3376" s="270" t="s">
        <v>6684</v>
      </c>
      <c r="C3376" s="270">
        <v>2582</v>
      </c>
      <c r="D3376" s="270">
        <v>1097</v>
      </c>
      <c r="E3376" s="270">
        <v>16</v>
      </c>
      <c r="F3376" s="270">
        <v>1.8028571428571429</v>
      </c>
      <c r="G3376" s="270" t="s">
        <v>220</v>
      </c>
    </row>
    <row r="3377" spans="1:7">
      <c r="A3377" s="270" t="s">
        <v>6685</v>
      </c>
      <c r="B3377" s="270" t="s">
        <v>6686</v>
      </c>
      <c r="C3377" s="270">
        <v>2259</v>
      </c>
      <c r="D3377" s="270">
        <v>1005.532</v>
      </c>
      <c r="E3377" s="270">
        <v>13</v>
      </c>
      <c r="F3377" s="270">
        <v>0</v>
      </c>
      <c r="G3377" s="270" t="s">
        <v>217</v>
      </c>
    </row>
    <row r="3378" spans="1:7">
      <c r="A3378" s="270" t="s">
        <v>6687</v>
      </c>
      <c r="B3378" s="270" t="s">
        <v>6688</v>
      </c>
      <c r="C3378" s="270">
        <v>2453</v>
      </c>
      <c r="D3378" s="270">
        <v>987.375</v>
      </c>
      <c r="E3378" s="270">
        <v>12</v>
      </c>
      <c r="F3378" s="270">
        <v>4.2783333333333333</v>
      </c>
      <c r="G3378" s="270" t="s">
        <v>223</v>
      </c>
    </row>
    <row r="3379" spans="1:7">
      <c r="A3379" s="270" t="s">
        <v>6689</v>
      </c>
      <c r="B3379" s="270" t="s">
        <v>6690</v>
      </c>
      <c r="C3379" s="270">
        <v>2799</v>
      </c>
      <c r="D3379" s="270">
        <v>1024.8172500000001</v>
      </c>
      <c r="E3379" s="270">
        <v>13</v>
      </c>
      <c r="F3379" s="270">
        <v>2.44</v>
      </c>
      <c r="G3379" s="270" t="s">
        <v>223</v>
      </c>
    </row>
    <row r="3380" spans="1:7">
      <c r="A3380" s="270" t="s">
        <v>6691</v>
      </c>
      <c r="B3380" s="270" t="s">
        <v>6692</v>
      </c>
      <c r="C3380" s="270">
        <v>2422</v>
      </c>
      <c r="D3380" s="270">
        <v>1013.667</v>
      </c>
      <c r="E3380" s="270">
        <v>13</v>
      </c>
      <c r="F3380" s="270">
        <v>2.7056666666666671</v>
      </c>
      <c r="G3380" s="270" t="s">
        <v>223</v>
      </c>
    </row>
    <row r="3381" spans="1:7">
      <c r="A3381" s="270" t="s">
        <v>6693</v>
      </c>
      <c r="B3381" s="270" t="s">
        <v>6694</v>
      </c>
      <c r="C3381" s="270">
        <v>2652</v>
      </c>
      <c r="D3381" s="270">
        <v>1063.7139999999999</v>
      </c>
      <c r="E3381" s="270">
        <v>15</v>
      </c>
      <c r="F3381" s="270">
        <v>2.15</v>
      </c>
      <c r="G3381" s="270" t="s">
        <v>220</v>
      </c>
    </row>
    <row r="3382" spans="1:7">
      <c r="A3382" s="270" t="s">
        <v>6695</v>
      </c>
      <c r="B3382" s="270" t="s">
        <v>6694</v>
      </c>
      <c r="C3382" s="270">
        <v>2663</v>
      </c>
      <c r="D3382" s="270">
        <v>1063.7139999999999</v>
      </c>
      <c r="E3382" s="270">
        <v>15</v>
      </c>
      <c r="F3382" s="270">
        <v>2.15</v>
      </c>
      <c r="G3382" s="270" t="s">
        <v>220</v>
      </c>
    </row>
    <row r="3383" spans="1:7">
      <c r="A3383" s="270" t="s">
        <v>6696</v>
      </c>
      <c r="B3383" s="270" t="s">
        <v>6697</v>
      </c>
      <c r="C3383" s="270">
        <v>2280</v>
      </c>
      <c r="D3383" s="270">
        <v>888.08799999999997</v>
      </c>
      <c r="E3383" s="270">
        <v>8</v>
      </c>
      <c r="F3383" s="270">
        <v>0</v>
      </c>
      <c r="G3383" s="270" t="s">
        <v>217</v>
      </c>
    </row>
    <row r="3384" spans="1:7">
      <c r="A3384" s="270" t="s">
        <v>6698</v>
      </c>
      <c r="B3384" s="270" t="s">
        <v>6699</v>
      </c>
      <c r="C3384" s="270">
        <v>2423</v>
      </c>
      <c r="D3384" s="270">
        <v>968</v>
      </c>
      <c r="E3384" s="270">
        <v>11</v>
      </c>
      <c r="F3384" s="270">
        <v>1.96</v>
      </c>
      <c r="G3384" s="270" t="s">
        <v>220</v>
      </c>
    </row>
    <row r="3385" spans="1:7">
      <c r="A3385" s="270" t="s">
        <v>6700</v>
      </c>
      <c r="B3385" s="270" t="s">
        <v>6701</v>
      </c>
      <c r="C3385" s="270">
        <v>2429</v>
      </c>
      <c r="D3385" s="270">
        <v>946</v>
      </c>
      <c r="E3385" s="270">
        <v>10</v>
      </c>
      <c r="F3385" s="270">
        <v>1.9822222222222221</v>
      </c>
      <c r="G3385" s="270" t="s">
        <v>220</v>
      </c>
    </row>
    <row r="3386" spans="1:7">
      <c r="A3386" s="270" t="s">
        <v>6702</v>
      </c>
      <c r="B3386" s="270" t="s">
        <v>6703</v>
      </c>
      <c r="C3386" s="270">
        <v>2446</v>
      </c>
      <c r="D3386" s="270">
        <v>962</v>
      </c>
      <c r="E3386" s="270">
        <v>11</v>
      </c>
      <c r="F3386" s="270">
        <v>2.4764705882352942</v>
      </c>
      <c r="G3386" s="270" t="s">
        <v>223</v>
      </c>
    </row>
    <row r="3387" spans="1:7">
      <c r="A3387" s="270" t="s">
        <v>6704</v>
      </c>
      <c r="B3387" s="270" t="s">
        <v>6705</v>
      </c>
      <c r="C3387" s="270">
        <v>2775</v>
      </c>
      <c r="D3387" s="270">
        <v>1001</v>
      </c>
      <c r="E3387" s="270">
        <v>13</v>
      </c>
      <c r="F3387" s="270">
        <v>1.8945454545454545</v>
      </c>
      <c r="G3387" s="270" t="s">
        <v>220</v>
      </c>
    </row>
    <row r="3388" spans="1:7">
      <c r="A3388" s="270" t="s">
        <v>6706</v>
      </c>
      <c r="B3388" s="270" t="s">
        <v>6707</v>
      </c>
      <c r="C3388" s="270">
        <v>2622</v>
      </c>
      <c r="D3388" s="270">
        <v>1077</v>
      </c>
      <c r="E3388" s="270">
        <v>16</v>
      </c>
      <c r="F3388" s="270">
        <v>2.2444444444444436</v>
      </c>
      <c r="G3388" s="270" t="s">
        <v>220</v>
      </c>
    </row>
    <row r="3389" spans="1:7">
      <c r="A3389" s="270" t="s">
        <v>6708</v>
      </c>
      <c r="B3389" s="270" t="s">
        <v>6709</v>
      </c>
      <c r="C3389" s="270">
        <v>2284</v>
      </c>
      <c r="D3389" s="270">
        <v>1063.5</v>
      </c>
      <c r="E3389" s="270">
        <v>15</v>
      </c>
      <c r="F3389" s="270">
        <v>0</v>
      </c>
      <c r="G3389" s="270" t="s">
        <v>217</v>
      </c>
    </row>
    <row r="3390" spans="1:7">
      <c r="A3390" s="270" t="s">
        <v>6710</v>
      </c>
      <c r="B3390" s="270" t="s">
        <v>6711</v>
      </c>
      <c r="C3390" s="270">
        <v>2480</v>
      </c>
      <c r="D3390" s="270">
        <v>1058.3</v>
      </c>
      <c r="E3390" s="270">
        <v>15</v>
      </c>
      <c r="F3390" s="270">
        <v>0.96</v>
      </c>
      <c r="G3390" s="270" t="s">
        <v>220</v>
      </c>
    </row>
    <row r="3391" spans="1:7">
      <c r="A3391" s="270" t="s">
        <v>6712</v>
      </c>
      <c r="B3391" s="270" t="s">
        <v>6713</v>
      </c>
      <c r="C3391" s="270">
        <v>2756</v>
      </c>
      <c r="D3391" s="270">
        <v>1011.467</v>
      </c>
      <c r="E3391" s="270">
        <v>13</v>
      </c>
      <c r="F3391" s="270">
        <v>1.17</v>
      </c>
      <c r="G3391" s="270" t="s">
        <v>220</v>
      </c>
    </row>
    <row r="3392" spans="1:7">
      <c r="A3392" s="270" t="s">
        <v>6714</v>
      </c>
      <c r="B3392" s="270" t="s">
        <v>6713</v>
      </c>
      <c r="C3392" s="270">
        <v>2775</v>
      </c>
      <c r="D3392" s="270">
        <v>1011.467</v>
      </c>
      <c r="E3392" s="270">
        <v>13</v>
      </c>
      <c r="F3392" s="270">
        <v>1.17</v>
      </c>
      <c r="G3392" s="270" t="s">
        <v>220</v>
      </c>
    </row>
    <row r="3393" spans="1:7">
      <c r="A3393" s="270" t="s">
        <v>6715</v>
      </c>
      <c r="B3393" s="270" t="s">
        <v>6716</v>
      </c>
      <c r="C3393" s="270">
        <v>2035</v>
      </c>
      <c r="D3393" s="270">
        <v>1043.3593333333336</v>
      </c>
      <c r="E3393" s="270">
        <v>14</v>
      </c>
      <c r="F3393" s="270" t="s">
        <v>356</v>
      </c>
      <c r="G3393" s="270" t="s">
        <v>217</v>
      </c>
    </row>
    <row r="3394" spans="1:7">
      <c r="A3394" s="270" t="s">
        <v>6717</v>
      </c>
      <c r="B3394" s="270" t="s">
        <v>6718</v>
      </c>
      <c r="C3394" s="270">
        <v>2035</v>
      </c>
      <c r="D3394" s="270">
        <v>1038.663</v>
      </c>
      <c r="E3394" s="270">
        <v>14</v>
      </c>
      <c r="F3394" s="270" t="s">
        <v>356</v>
      </c>
      <c r="G3394" s="270" t="s">
        <v>217</v>
      </c>
    </row>
    <row r="3395" spans="1:7">
      <c r="A3395" s="270" t="s">
        <v>6719</v>
      </c>
      <c r="B3395" s="270" t="s">
        <v>6720</v>
      </c>
      <c r="C3395" s="270">
        <v>2825</v>
      </c>
      <c r="D3395" s="270">
        <v>1018.0574615384614</v>
      </c>
      <c r="E3395" s="270">
        <v>13</v>
      </c>
      <c r="F3395" s="270">
        <v>8.1233333333333331</v>
      </c>
      <c r="G3395" s="270" t="s">
        <v>226</v>
      </c>
    </row>
    <row r="3396" spans="1:7">
      <c r="A3396" s="270" t="s">
        <v>6721</v>
      </c>
      <c r="B3396" s="270" t="s">
        <v>6722</v>
      </c>
      <c r="C3396" s="270">
        <v>2790</v>
      </c>
      <c r="D3396" s="270">
        <v>1041.2670000000001</v>
      </c>
      <c r="E3396" s="270">
        <v>14</v>
      </c>
      <c r="F3396" s="270">
        <v>0.85</v>
      </c>
      <c r="G3396" s="270" t="s">
        <v>220</v>
      </c>
    </row>
    <row r="3397" spans="1:7">
      <c r="A3397" s="270" t="s">
        <v>6723</v>
      </c>
      <c r="B3397" s="270" t="s">
        <v>6724</v>
      </c>
      <c r="C3397" s="270">
        <v>2652</v>
      </c>
      <c r="D3397" s="270">
        <v>1059.912</v>
      </c>
      <c r="E3397" s="270">
        <v>15</v>
      </c>
      <c r="F3397" s="270">
        <v>2.17</v>
      </c>
      <c r="G3397" s="270" t="s">
        <v>220</v>
      </c>
    </row>
    <row r="3398" spans="1:7">
      <c r="A3398" s="270" t="s">
        <v>6725</v>
      </c>
      <c r="B3398" s="270" t="s">
        <v>6726</v>
      </c>
      <c r="C3398" s="270">
        <v>2204</v>
      </c>
      <c r="D3398" s="270">
        <v>983.20500000000004</v>
      </c>
      <c r="E3398" s="270">
        <v>12</v>
      </c>
      <c r="F3398" s="270">
        <v>0</v>
      </c>
      <c r="G3398" s="270" t="s">
        <v>217</v>
      </c>
    </row>
    <row r="3399" spans="1:7">
      <c r="A3399" s="270" t="s">
        <v>6727</v>
      </c>
      <c r="B3399" s="270" t="s">
        <v>6728</v>
      </c>
      <c r="C3399" s="270">
        <v>2765</v>
      </c>
      <c r="D3399" s="270">
        <v>975.37199999999996</v>
      </c>
      <c r="E3399" s="270">
        <v>11</v>
      </c>
      <c r="F3399" s="270">
        <v>0</v>
      </c>
      <c r="G3399" s="270" t="s">
        <v>217</v>
      </c>
    </row>
    <row r="3400" spans="1:7">
      <c r="A3400" s="270" t="s">
        <v>6729</v>
      </c>
      <c r="B3400" s="270" t="s">
        <v>6730</v>
      </c>
      <c r="C3400" s="270">
        <v>2810</v>
      </c>
      <c r="D3400" s="270">
        <v>997.95533333333356</v>
      </c>
      <c r="E3400" s="270">
        <v>12</v>
      </c>
      <c r="F3400" s="270">
        <v>4.75</v>
      </c>
      <c r="G3400" s="270" t="s">
        <v>223</v>
      </c>
    </row>
    <row r="3401" spans="1:7">
      <c r="A3401" s="270" t="s">
        <v>6731</v>
      </c>
      <c r="B3401" s="270" t="s">
        <v>6732</v>
      </c>
      <c r="C3401" s="270">
        <v>2122</v>
      </c>
      <c r="D3401" s="270">
        <v>1056.1389999999999</v>
      </c>
      <c r="E3401" s="270">
        <v>15</v>
      </c>
      <c r="F3401" s="270">
        <v>0</v>
      </c>
      <c r="G3401" s="270" t="s">
        <v>217</v>
      </c>
    </row>
    <row r="3402" spans="1:7">
      <c r="A3402" s="270" t="s">
        <v>6733</v>
      </c>
      <c r="B3402" s="270" t="s">
        <v>6734</v>
      </c>
      <c r="C3402" s="270">
        <v>2530</v>
      </c>
      <c r="D3402" s="270">
        <v>1047.174</v>
      </c>
      <c r="E3402" s="270">
        <v>14</v>
      </c>
      <c r="F3402" s="270">
        <v>0.24</v>
      </c>
      <c r="G3402" s="270" t="s">
        <v>220</v>
      </c>
    </row>
    <row r="3403" spans="1:7">
      <c r="A3403" s="270" t="s">
        <v>6735</v>
      </c>
      <c r="B3403" s="270" t="s">
        <v>6736</v>
      </c>
      <c r="C3403" s="270">
        <v>2420</v>
      </c>
      <c r="D3403" s="270">
        <v>1018</v>
      </c>
      <c r="E3403" s="270">
        <v>13</v>
      </c>
      <c r="F3403" s="270">
        <v>1.26</v>
      </c>
      <c r="G3403" s="270" t="s">
        <v>220</v>
      </c>
    </row>
    <row r="3404" spans="1:7">
      <c r="A3404" s="270" t="s">
        <v>6737</v>
      </c>
      <c r="B3404" s="270" t="s">
        <v>6738</v>
      </c>
      <c r="C3404" s="270">
        <v>2824</v>
      </c>
      <c r="D3404" s="270">
        <v>1015.231</v>
      </c>
      <c r="E3404" s="270">
        <v>13</v>
      </c>
      <c r="F3404" s="270">
        <v>6.5616666666666665</v>
      </c>
      <c r="G3404" s="270" t="s">
        <v>226</v>
      </c>
    </row>
    <row r="3405" spans="1:7">
      <c r="A3405" s="270" t="s">
        <v>6739</v>
      </c>
      <c r="B3405" s="270" t="s">
        <v>6740</v>
      </c>
      <c r="C3405" s="270">
        <v>2328</v>
      </c>
      <c r="D3405" s="270">
        <v>978.42399999999998</v>
      </c>
      <c r="E3405" s="270">
        <v>12</v>
      </c>
      <c r="F3405" s="270">
        <v>2.2000000000000002</v>
      </c>
      <c r="G3405" s="270" t="s">
        <v>220</v>
      </c>
    </row>
    <row r="3406" spans="1:7">
      <c r="A3406" s="270" t="s">
        <v>6741</v>
      </c>
      <c r="B3406" s="270" t="s">
        <v>6742</v>
      </c>
      <c r="C3406" s="270">
        <v>2420</v>
      </c>
      <c r="D3406" s="270">
        <v>1024.9090000000001</v>
      </c>
      <c r="E3406" s="270">
        <v>13</v>
      </c>
      <c r="F3406" s="270">
        <v>0.85</v>
      </c>
      <c r="G3406" s="270" t="s">
        <v>220</v>
      </c>
    </row>
    <row r="3407" spans="1:7">
      <c r="A3407" s="270" t="s">
        <v>6743</v>
      </c>
      <c r="B3407" s="270" t="s">
        <v>6744</v>
      </c>
      <c r="C3407" s="270">
        <v>2265</v>
      </c>
      <c r="D3407" s="270">
        <v>1000.462</v>
      </c>
      <c r="E3407" s="270">
        <v>12</v>
      </c>
      <c r="F3407" s="270">
        <v>0.39</v>
      </c>
      <c r="G3407" s="270" t="s">
        <v>220</v>
      </c>
    </row>
    <row r="3408" spans="1:7">
      <c r="A3408" s="270" t="s">
        <v>6745</v>
      </c>
      <c r="B3408" s="270" t="s">
        <v>6746</v>
      </c>
      <c r="C3408" s="270">
        <v>2579</v>
      </c>
      <c r="D3408" s="270">
        <v>1007.2405714285716</v>
      </c>
      <c r="E3408" s="270">
        <v>13</v>
      </c>
      <c r="F3408" s="270">
        <v>1.96</v>
      </c>
      <c r="G3408" s="270" t="s">
        <v>220</v>
      </c>
    </row>
    <row r="3409" spans="1:7">
      <c r="A3409" s="270" t="s">
        <v>6747</v>
      </c>
      <c r="B3409" s="270" t="s">
        <v>6748</v>
      </c>
      <c r="C3409" s="270">
        <v>2579</v>
      </c>
      <c r="D3409" s="270">
        <v>961.27800000000002</v>
      </c>
      <c r="E3409" s="270">
        <v>11</v>
      </c>
      <c r="F3409" s="270">
        <v>1.7</v>
      </c>
      <c r="G3409" s="270" t="s">
        <v>220</v>
      </c>
    </row>
    <row r="3410" spans="1:7">
      <c r="A3410" s="270" t="s">
        <v>6749</v>
      </c>
      <c r="B3410" s="270" t="s">
        <v>6750</v>
      </c>
      <c r="C3410" s="270">
        <v>2287</v>
      </c>
      <c r="D3410" s="270">
        <v>1030.3150000000001</v>
      </c>
      <c r="E3410" s="270">
        <v>14</v>
      </c>
      <c r="F3410" s="270">
        <v>0</v>
      </c>
      <c r="G3410" s="270" t="s">
        <v>217</v>
      </c>
    </row>
    <row r="3411" spans="1:7">
      <c r="A3411" s="270" t="s">
        <v>6751</v>
      </c>
      <c r="B3411" s="270" t="s">
        <v>6750</v>
      </c>
      <c r="C3411" s="270">
        <v>2476</v>
      </c>
      <c r="D3411" s="270">
        <v>1030.3150000000001</v>
      </c>
      <c r="E3411" s="270">
        <v>14</v>
      </c>
      <c r="F3411" s="270">
        <v>2.4900000000000002</v>
      </c>
      <c r="G3411" s="270" t="s">
        <v>223</v>
      </c>
    </row>
    <row r="3412" spans="1:7">
      <c r="A3412" s="270" t="s">
        <v>6752</v>
      </c>
      <c r="B3412" s="270" t="s">
        <v>6750</v>
      </c>
      <c r="C3412" s="270">
        <v>4377</v>
      </c>
      <c r="D3412" s="270">
        <v>928</v>
      </c>
      <c r="E3412" s="270">
        <v>10</v>
      </c>
      <c r="F3412" s="270">
        <v>2.4900000000000002</v>
      </c>
      <c r="G3412" s="270" t="s">
        <v>223</v>
      </c>
    </row>
    <row r="3413" spans="1:7">
      <c r="A3413" s="270" t="s">
        <v>6753</v>
      </c>
      <c r="B3413" s="270" t="s">
        <v>6754</v>
      </c>
      <c r="C3413" s="270">
        <v>2380</v>
      </c>
      <c r="D3413" s="270">
        <v>1059.2139999999999</v>
      </c>
      <c r="E3413" s="270">
        <v>15</v>
      </c>
      <c r="F3413" s="270">
        <v>3.1559999999999997</v>
      </c>
      <c r="G3413" s="270" t="s">
        <v>223</v>
      </c>
    </row>
    <row r="3414" spans="1:7">
      <c r="A3414" s="270" t="s">
        <v>6755</v>
      </c>
      <c r="B3414" s="270" t="s">
        <v>6756</v>
      </c>
      <c r="C3414" s="270">
        <v>2820</v>
      </c>
      <c r="D3414" s="270">
        <v>1033.116</v>
      </c>
      <c r="E3414" s="270">
        <v>14</v>
      </c>
      <c r="F3414" s="270">
        <v>3.2517857142857136</v>
      </c>
      <c r="G3414" s="270" t="s">
        <v>223</v>
      </c>
    </row>
    <row r="3415" spans="1:7">
      <c r="A3415" s="270" t="s">
        <v>6757</v>
      </c>
      <c r="B3415" s="270" t="s">
        <v>6758</v>
      </c>
      <c r="C3415" s="270">
        <v>2293</v>
      </c>
      <c r="D3415" s="270">
        <v>1002.967</v>
      </c>
      <c r="E3415" s="270">
        <v>13</v>
      </c>
      <c r="F3415" s="270">
        <v>0</v>
      </c>
      <c r="G3415" s="270" t="s">
        <v>217</v>
      </c>
    </row>
    <row r="3416" spans="1:7">
      <c r="A3416" s="270" t="s">
        <v>6759</v>
      </c>
      <c r="B3416" s="270" t="s">
        <v>6760</v>
      </c>
      <c r="C3416" s="270">
        <v>2020</v>
      </c>
      <c r="D3416" s="270">
        <v>978.67200000000003</v>
      </c>
      <c r="E3416" s="270">
        <v>12</v>
      </c>
      <c r="F3416" s="270" t="s">
        <v>356</v>
      </c>
      <c r="G3416" s="270" t="s">
        <v>217</v>
      </c>
    </row>
    <row r="3417" spans="1:7">
      <c r="A3417" s="270" t="s">
        <v>6761</v>
      </c>
      <c r="B3417" s="270" t="s">
        <v>6762</v>
      </c>
      <c r="C3417" s="270">
        <v>2250</v>
      </c>
      <c r="D3417" s="270">
        <v>1104.6990000000001</v>
      </c>
      <c r="E3417" s="270">
        <v>17</v>
      </c>
      <c r="F3417" s="270">
        <v>0</v>
      </c>
      <c r="G3417" s="270" t="s">
        <v>217</v>
      </c>
    </row>
    <row r="3418" spans="1:7">
      <c r="A3418" s="270" t="s">
        <v>6763</v>
      </c>
      <c r="B3418" s="270" t="s">
        <v>6764</v>
      </c>
      <c r="C3418" s="270">
        <v>2370</v>
      </c>
      <c r="D3418" s="270">
        <v>965.375</v>
      </c>
      <c r="E3418" s="270">
        <v>11</v>
      </c>
      <c r="F3418" s="270">
        <v>3.5</v>
      </c>
      <c r="G3418" s="270" t="s">
        <v>223</v>
      </c>
    </row>
    <row r="3419" spans="1:7">
      <c r="A3419" s="270" t="s">
        <v>6765</v>
      </c>
      <c r="B3419" s="270" t="s">
        <v>6766</v>
      </c>
      <c r="C3419" s="270">
        <v>2453</v>
      </c>
      <c r="D3419" s="270">
        <v>933.83670000000018</v>
      </c>
      <c r="E3419" s="270">
        <v>10</v>
      </c>
      <c r="F3419" s="270">
        <v>3.44</v>
      </c>
      <c r="G3419" s="270" t="s">
        <v>223</v>
      </c>
    </row>
    <row r="3420" spans="1:7">
      <c r="A3420" s="270" t="s">
        <v>6767</v>
      </c>
      <c r="B3420" s="270" t="s">
        <v>6768</v>
      </c>
      <c r="C3420" s="270">
        <v>2710</v>
      </c>
      <c r="D3420" s="270">
        <v>935.18200000000002</v>
      </c>
      <c r="E3420" s="270">
        <v>10</v>
      </c>
      <c r="F3420" s="270">
        <v>2.74</v>
      </c>
      <c r="G3420" s="270" t="s">
        <v>223</v>
      </c>
    </row>
    <row r="3421" spans="1:7">
      <c r="A3421" s="270" t="s">
        <v>6769</v>
      </c>
      <c r="B3421" s="270" t="s">
        <v>6770</v>
      </c>
      <c r="C3421" s="270">
        <v>2627</v>
      </c>
      <c r="D3421" s="270">
        <v>1006.6609999999999</v>
      </c>
      <c r="E3421" s="270">
        <v>13</v>
      </c>
      <c r="F3421" s="270">
        <v>3.76</v>
      </c>
      <c r="G3421" s="270" t="s">
        <v>223</v>
      </c>
    </row>
    <row r="3422" spans="1:7">
      <c r="A3422" s="270" t="s">
        <v>6771</v>
      </c>
      <c r="B3422" s="270" t="s">
        <v>6770</v>
      </c>
      <c r="C3422" s="270">
        <v>2652</v>
      </c>
      <c r="D3422" s="270">
        <v>1006.6609999999999</v>
      </c>
      <c r="E3422" s="270">
        <v>13</v>
      </c>
      <c r="F3422" s="270">
        <v>3.2</v>
      </c>
      <c r="G3422" s="270" t="s">
        <v>223</v>
      </c>
    </row>
    <row r="3423" spans="1:7">
      <c r="A3423" s="270" t="s">
        <v>6772</v>
      </c>
      <c r="B3423" s="270" t="s">
        <v>6773</v>
      </c>
      <c r="C3423" s="270">
        <v>2036</v>
      </c>
      <c r="D3423" s="270">
        <v>1017.489</v>
      </c>
      <c r="E3423" s="270">
        <v>13</v>
      </c>
      <c r="F3423" s="270">
        <v>0</v>
      </c>
      <c r="G3423" s="270" t="s">
        <v>217</v>
      </c>
    </row>
    <row r="3424" spans="1:7">
      <c r="A3424" s="270" t="s">
        <v>6774</v>
      </c>
      <c r="B3424" s="270" t="s">
        <v>6775</v>
      </c>
      <c r="C3424" s="270">
        <v>2711</v>
      </c>
      <c r="D3424" s="270">
        <v>1031.9290000000001</v>
      </c>
      <c r="E3424" s="270">
        <v>14</v>
      </c>
      <c r="F3424" s="270">
        <v>7.24</v>
      </c>
      <c r="G3424" s="270" t="s">
        <v>226</v>
      </c>
    </row>
    <row r="3425" spans="1:7">
      <c r="A3425" s="270" t="s">
        <v>6776</v>
      </c>
      <c r="B3425" s="270" t="s">
        <v>6777</v>
      </c>
      <c r="C3425" s="270">
        <v>2422</v>
      </c>
      <c r="D3425" s="270">
        <v>985.95321739130429</v>
      </c>
      <c r="E3425" s="270">
        <v>12</v>
      </c>
      <c r="F3425" s="270">
        <v>3.13</v>
      </c>
      <c r="G3425" s="270" t="s">
        <v>223</v>
      </c>
    </row>
    <row r="3426" spans="1:7">
      <c r="A3426" s="270" t="s">
        <v>6778</v>
      </c>
      <c r="B3426" s="270" t="s">
        <v>6779</v>
      </c>
      <c r="C3426" s="270">
        <v>2382</v>
      </c>
      <c r="D3426" s="270">
        <v>1006.52</v>
      </c>
      <c r="E3426" s="270">
        <v>13</v>
      </c>
      <c r="F3426" s="270">
        <v>4.17</v>
      </c>
      <c r="G3426" s="270" t="s">
        <v>223</v>
      </c>
    </row>
    <row r="3427" spans="1:7">
      <c r="A3427" s="270" t="s">
        <v>6780</v>
      </c>
      <c r="B3427" s="270" t="s">
        <v>6781</v>
      </c>
      <c r="C3427" s="270">
        <v>2650</v>
      </c>
      <c r="D3427" s="270">
        <v>1070</v>
      </c>
      <c r="E3427" s="270">
        <v>15</v>
      </c>
      <c r="F3427" s="270">
        <v>1.61</v>
      </c>
      <c r="G3427" s="270" t="s">
        <v>220</v>
      </c>
    </row>
    <row r="3428" spans="1:7">
      <c r="A3428" s="270" t="s">
        <v>6782</v>
      </c>
      <c r="B3428" s="270" t="s">
        <v>6781</v>
      </c>
      <c r="C3428" s="270">
        <v>2652</v>
      </c>
      <c r="D3428" s="270">
        <v>1070</v>
      </c>
      <c r="E3428" s="270">
        <v>15</v>
      </c>
      <c r="F3428" s="270">
        <v>1.61</v>
      </c>
      <c r="G3428" s="270" t="s">
        <v>220</v>
      </c>
    </row>
    <row r="3429" spans="1:7">
      <c r="A3429" s="270" t="s">
        <v>6783</v>
      </c>
      <c r="B3429" s="270" t="s">
        <v>6784</v>
      </c>
      <c r="C3429" s="270">
        <v>2365</v>
      </c>
      <c r="D3429" s="270">
        <v>959.06700000000001</v>
      </c>
      <c r="E3429" s="270">
        <v>11</v>
      </c>
      <c r="F3429" s="270">
        <v>3.5726666666666671</v>
      </c>
      <c r="G3429" s="270" t="s">
        <v>223</v>
      </c>
    </row>
    <row r="3430" spans="1:7">
      <c r="A3430" s="270" t="s">
        <v>6785</v>
      </c>
      <c r="B3430" s="270" t="s">
        <v>6786</v>
      </c>
      <c r="C3430" s="270">
        <v>2423</v>
      </c>
      <c r="D3430" s="270">
        <v>925</v>
      </c>
      <c r="E3430" s="270">
        <v>9</v>
      </c>
      <c r="F3430" s="270">
        <v>1.68</v>
      </c>
      <c r="G3430" s="270" t="s">
        <v>220</v>
      </c>
    </row>
    <row r="3431" spans="1:7">
      <c r="A3431" s="270" t="s">
        <v>6787</v>
      </c>
      <c r="B3431" s="270" t="s">
        <v>6788</v>
      </c>
      <c r="C3431" s="270">
        <v>2304</v>
      </c>
      <c r="D3431" s="270">
        <v>959.28599999999994</v>
      </c>
      <c r="E3431" s="270">
        <v>11</v>
      </c>
      <c r="F3431" s="270">
        <v>0</v>
      </c>
      <c r="G3431" s="270" t="s">
        <v>217</v>
      </c>
    </row>
    <row r="3432" spans="1:7">
      <c r="A3432" s="270" t="s">
        <v>6789</v>
      </c>
      <c r="B3432" s="270" t="s">
        <v>6790</v>
      </c>
      <c r="C3432" s="270">
        <v>2304</v>
      </c>
      <c r="D3432" s="270">
        <v>0</v>
      </c>
      <c r="E3432" s="270">
        <v>5</v>
      </c>
      <c r="F3432" s="270">
        <v>0</v>
      </c>
      <c r="G3432" s="270" t="s">
        <v>217</v>
      </c>
    </row>
    <row r="3433" spans="1:7">
      <c r="A3433" s="270" t="s">
        <v>6791</v>
      </c>
      <c r="B3433" s="270" t="s">
        <v>6792</v>
      </c>
      <c r="C3433" s="270">
        <v>2304</v>
      </c>
      <c r="D3433" s="270">
        <v>956.40599999999995</v>
      </c>
      <c r="E3433" s="270">
        <v>11</v>
      </c>
      <c r="F3433" s="270">
        <v>0</v>
      </c>
      <c r="G3433" s="270" t="s">
        <v>217</v>
      </c>
    </row>
    <row r="3434" spans="1:7">
      <c r="A3434" s="270" t="s">
        <v>6793</v>
      </c>
      <c r="B3434" s="270" t="s">
        <v>6794</v>
      </c>
      <c r="C3434" s="270">
        <v>2304</v>
      </c>
      <c r="D3434" s="270">
        <v>943.99800000000005</v>
      </c>
      <c r="E3434" s="270">
        <v>10</v>
      </c>
      <c r="F3434" s="270">
        <v>0</v>
      </c>
      <c r="G3434" s="270" t="s">
        <v>217</v>
      </c>
    </row>
    <row r="3435" spans="1:7">
      <c r="A3435" s="270" t="s">
        <v>6795</v>
      </c>
      <c r="B3435" s="270" t="s">
        <v>6794</v>
      </c>
      <c r="C3435" s="270">
        <v>2540</v>
      </c>
      <c r="D3435" s="270">
        <v>1040</v>
      </c>
      <c r="E3435" s="270">
        <v>14</v>
      </c>
      <c r="F3435" s="270">
        <v>0</v>
      </c>
      <c r="G3435" s="270" t="s">
        <v>217</v>
      </c>
    </row>
    <row r="3436" spans="1:7">
      <c r="A3436" s="270" t="s">
        <v>6796</v>
      </c>
      <c r="B3436" s="270" t="s">
        <v>6794</v>
      </c>
      <c r="C3436" s="270">
        <v>2580</v>
      </c>
      <c r="D3436" s="270">
        <v>1077</v>
      </c>
      <c r="E3436" s="270">
        <v>16</v>
      </c>
      <c r="F3436" s="270">
        <v>0</v>
      </c>
      <c r="G3436" s="270" t="s">
        <v>217</v>
      </c>
    </row>
    <row r="3437" spans="1:7">
      <c r="A3437" s="270" t="s">
        <v>6797</v>
      </c>
      <c r="B3437" s="270" t="s">
        <v>6794</v>
      </c>
      <c r="C3437" s="270">
        <v>2787</v>
      </c>
      <c r="D3437" s="270">
        <v>1035</v>
      </c>
      <c r="E3437" s="270">
        <v>14</v>
      </c>
      <c r="F3437" s="270">
        <v>0</v>
      </c>
      <c r="G3437" s="270" t="s">
        <v>217</v>
      </c>
    </row>
    <row r="3438" spans="1:7">
      <c r="A3438" s="270" t="s">
        <v>6798</v>
      </c>
      <c r="B3438" s="270" t="s">
        <v>6799</v>
      </c>
      <c r="C3438" s="270">
        <v>2710</v>
      </c>
      <c r="D3438" s="270">
        <v>1037</v>
      </c>
      <c r="E3438" s="270">
        <v>14</v>
      </c>
      <c r="F3438" s="270">
        <v>3.73</v>
      </c>
      <c r="G3438" s="270" t="s">
        <v>223</v>
      </c>
    </row>
    <row r="3439" spans="1:7">
      <c r="A3439" s="270" t="s">
        <v>6800</v>
      </c>
      <c r="B3439" s="270" t="s">
        <v>6801</v>
      </c>
      <c r="C3439" s="270">
        <v>2145</v>
      </c>
      <c r="D3439" s="270">
        <v>997.89400000000001</v>
      </c>
      <c r="E3439" s="270">
        <v>12</v>
      </c>
      <c r="F3439" s="270">
        <v>0</v>
      </c>
      <c r="G3439" s="270" t="s">
        <v>217</v>
      </c>
    </row>
    <row r="3440" spans="1:7">
      <c r="A3440" s="270" t="s">
        <v>6802</v>
      </c>
      <c r="B3440" s="270" t="s">
        <v>6803</v>
      </c>
      <c r="C3440" s="270">
        <v>2347</v>
      </c>
      <c r="D3440" s="270">
        <v>984</v>
      </c>
      <c r="E3440" s="270">
        <v>12</v>
      </c>
      <c r="F3440" s="270">
        <v>5.0414285714285709</v>
      </c>
      <c r="G3440" s="270" t="s">
        <v>223</v>
      </c>
    </row>
    <row r="3441" spans="1:7">
      <c r="A3441" s="270" t="s">
        <v>6804</v>
      </c>
      <c r="B3441" s="270" t="s">
        <v>6805</v>
      </c>
      <c r="C3441" s="270">
        <v>2105</v>
      </c>
      <c r="D3441" s="270">
        <v>1069</v>
      </c>
      <c r="E3441" s="270">
        <v>15</v>
      </c>
      <c r="F3441" s="270">
        <v>0</v>
      </c>
      <c r="G3441" s="270" t="s">
        <v>217</v>
      </c>
    </row>
    <row r="3442" spans="1:7">
      <c r="A3442" s="270" t="s">
        <v>6806</v>
      </c>
      <c r="B3442" s="270" t="s">
        <v>6807</v>
      </c>
      <c r="C3442" s="270">
        <v>2333</v>
      </c>
      <c r="D3442" s="270">
        <v>1060.2349999999999</v>
      </c>
      <c r="E3442" s="270">
        <v>15</v>
      </c>
      <c r="F3442" s="270">
        <v>1.86</v>
      </c>
      <c r="G3442" s="270" t="s">
        <v>220</v>
      </c>
    </row>
    <row r="3443" spans="1:7">
      <c r="A3443" s="270" t="s">
        <v>6808</v>
      </c>
      <c r="B3443" s="270" t="s">
        <v>6809</v>
      </c>
      <c r="C3443" s="270">
        <v>2330</v>
      </c>
      <c r="D3443" s="270">
        <v>1029</v>
      </c>
      <c r="E3443" s="270">
        <v>14</v>
      </c>
      <c r="F3443" s="270">
        <v>1.9385964912280704</v>
      </c>
      <c r="G3443" s="270" t="s">
        <v>220</v>
      </c>
    </row>
    <row r="3444" spans="1:7">
      <c r="A3444" s="270" t="s">
        <v>6810</v>
      </c>
      <c r="B3444" s="270" t="s">
        <v>6811</v>
      </c>
      <c r="C3444" s="270">
        <v>2756</v>
      </c>
      <c r="D3444" s="270">
        <v>1034.472</v>
      </c>
      <c r="E3444" s="270">
        <v>14</v>
      </c>
      <c r="F3444" s="270">
        <v>0</v>
      </c>
      <c r="G3444" s="270" t="s">
        <v>217</v>
      </c>
    </row>
    <row r="3445" spans="1:7">
      <c r="A3445" s="270" t="s">
        <v>6812</v>
      </c>
      <c r="B3445" s="270" t="s">
        <v>6813</v>
      </c>
      <c r="C3445" s="270">
        <v>2711</v>
      </c>
      <c r="D3445" s="270">
        <v>1017.3046666666665</v>
      </c>
      <c r="E3445" s="270">
        <v>13</v>
      </c>
      <c r="F3445" s="270">
        <v>6.42</v>
      </c>
      <c r="G3445" s="270" t="s">
        <v>226</v>
      </c>
    </row>
    <row r="3446" spans="1:7">
      <c r="A3446" s="270" t="s">
        <v>6814</v>
      </c>
      <c r="B3446" s="270" t="s">
        <v>6815</v>
      </c>
      <c r="C3446" s="270">
        <v>2480</v>
      </c>
      <c r="D3446" s="270">
        <v>1011.377</v>
      </c>
      <c r="E3446" s="270">
        <v>13</v>
      </c>
      <c r="F3446" s="270">
        <v>1.03</v>
      </c>
      <c r="G3446" s="270" t="s">
        <v>220</v>
      </c>
    </row>
    <row r="3447" spans="1:7">
      <c r="A3447" s="270" t="s">
        <v>6816</v>
      </c>
      <c r="B3447" s="270" t="s">
        <v>6817</v>
      </c>
      <c r="C3447" s="270">
        <v>2790</v>
      </c>
      <c r="D3447" s="270">
        <v>954</v>
      </c>
      <c r="E3447" s="270">
        <v>11</v>
      </c>
      <c r="F3447" s="270">
        <v>1.2458333333333333</v>
      </c>
      <c r="G3447" s="270" t="s">
        <v>220</v>
      </c>
    </row>
    <row r="3448" spans="1:7">
      <c r="A3448" s="270" t="s">
        <v>6818</v>
      </c>
      <c r="B3448" s="270" t="s">
        <v>6819</v>
      </c>
      <c r="C3448" s="270">
        <v>2652</v>
      </c>
      <c r="D3448" s="270">
        <v>1033.4323333333332</v>
      </c>
      <c r="E3448" s="270">
        <v>14</v>
      </c>
      <c r="F3448" s="270">
        <v>6.64</v>
      </c>
      <c r="G3448" s="270" t="s">
        <v>226</v>
      </c>
    </row>
    <row r="3449" spans="1:7">
      <c r="A3449" s="270" t="s">
        <v>6820</v>
      </c>
      <c r="B3449" s="270" t="s">
        <v>6821</v>
      </c>
      <c r="C3449" s="270">
        <v>2480</v>
      </c>
      <c r="D3449" s="270">
        <v>1070.308</v>
      </c>
      <c r="E3449" s="270">
        <v>15</v>
      </c>
      <c r="F3449" s="270">
        <v>0.64</v>
      </c>
      <c r="G3449" s="270" t="s">
        <v>220</v>
      </c>
    </row>
    <row r="3450" spans="1:7">
      <c r="A3450" s="270" t="s">
        <v>6822</v>
      </c>
      <c r="B3450" s="270" t="s">
        <v>6823</v>
      </c>
      <c r="C3450" s="270">
        <v>2479</v>
      </c>
      <c r="D3450" s="270">
        <v>1008.404</v>
      </c>
      <c r="E3450" s="270">
        <v>13</v>
      </c>
      <c r="F3450" s="270">
        <v>0.79400000000000004</v>
      </c>
      <c r="G3450" s="270" t="s">
        <v>220</v>
      </c>
    </row>
    <row r="3451" spans="1:7">
      <c r="A3451" s="270" t="s">
        <v>6824</v>
      </c>
      <c r="B3451" s="270" t="s">
        <v>6825</v>
      </c>
      <c r="C3451" s="270">
        <v>2060</v>
      </c>
      <c r="D3451" s="270">
        <v>1109.1310000000001</v>
      </c>
      <c r="E3451" s="270">
        <v>17</v>
      </c>
      <c r="F3451" s="270">
        <v>0</v>
      </c>
      <c r="G3451" s="270" t="s">
        <v>217</v>
      </c>
    </row>
    <row r="3452" spans="1:7">
      <c r="A3452" s="270" t="s">
        <v>6826</v>
      </c>
      <c r="B3452" s="270" t="s">
        <v>6827</v>
      </c>
      <c r="C3452" s="270">
        <v>2587</v>
      </c>
      <c r="D3452" s="270">
        <v>1019.412</v>
      </c>
      <c r="E3452" s="270">
        <v>13</v>
      </c>
      <c r="F3452" s="270">
        <v>2.2181818181818183</v>
      </c>
      <c r="G3452" s="270" t="s">
        <v>220</v>
      </c>
    </row>
    <row r="3453" spans="1:7">
      <c r="A3453" s="270" t="s">
        <v>6828</v>
      </c>
      <c r="B3453" s="270" t="s">
        <v>6829</v>
      </c>
      <c r="C3453" s="270">
        <v>2460</v>
      </c>
      <c r="D3453" s="270">
        <v>917.2891777777786</v>
      </c>
      <c r="E3453" s="270">
        <v>9</v>
      </c>
      <c r="F3453" s="270">
        <v>2.25</v>
      </c>
      <c r="G3453" s="270" t="s">
        <v>220</v>
      </c>
    </row>
    <row r="3454" spans="1:7">
      <c r="A3454" s="270" t="s">
        <v>6830</v>
      </c>
      <c r="B3454" s="270" t="s">
        <v>6831</v>
      </c>
      <c r="C3454" s="270">
        <v>2795</v>
      </c>
      <c r="D3454" s="270">
        <v>1025.6980000000001</v>
      </c>
      <c r="E3454" s="270">
        <v>13</v>
      </c>
      <c r="F3454" s="270">
        <v>1.39</v>
      </c>
      <c r="G3454" s="270" t="s">
        <v>220</v>
      </c>
    </row>
    <row r="3455" spans="1:7">
      <c r="A3455" s="270" t="s">
        <v>6832</v>
      </c>
      <c r="B3455" s="270" t="s">
        <v>6833</v>
      </c>
      <c r="C3455" s="270">
        <v>2114</v>
      </c>
      <c r="D3455" s="270">
        <v>1070.451</v>
      </c>
      <c r="E3455" s="270">
        <v>15</v>
      </c>
      <c r="F3455" s="270" t="s">
        <v>356</v>
      </c>
      <c r="G3455" s="270" t="s">
        <v>217</v>
      </c>
    </row>
    <row r="3456" spans="1:7">
      <c r="A3456" s="270" t="s">
        <v>6834</v>
      </c>
      <c r="B3456" s="270" t="s">
        <v>6835</v>
      </c>
      <c r="C3456" s="270">
        <v>2849</v>
      </c>
      <c r="D3456" s="270">
        <v>988.67162068965524</v>
      </c>
      <c r="E3456" s="270">
        <v>12</v>
      </c>
      <c r="F3456" s="270">
        <v>4.68</v>
      </c>
      <c r="G3456" s="270" t="s">
        <v>223</v>
      </c>
    </row>
    <row r="3457" spans="1:7">
      <c r="A3457" s="270" t="s">
        <v>6836</v>
      </c>
      <c r="B3457" s="270" t="s">
        <v>6837</v>
      </c>
      <c r="C3457" s="270">
        <v>2484</v>
      </c>
      <c r="D3457" s="270">
        <v>894.78599999999994</v>
      </c>
      <c r="E3457" s="270">
        <v>8</v>
      </c>
      <c r="F3457" s="270">
        <v>0.80812499999999987</v>
      </c>
      <c r="G3457" s="270" t="s">
        <v>220</v>
      </c>
    </row>
    <row r="3458" spans="1:7">
      <c r="A3458" s="270" t="s">
        <v>6838</v>
      </c>
      <c r="B3458" s="270" t="s">
        <v>6839</v>
      </c>
      <c r="C3458" s="270">
        <v>2852</v>
      </c>
      <c r="D3458" s="270">
        <v>998.476</v>
      </c>
      <c r="E3458" s="270">
        <v>12</v>
      </c>
      <c r="F3458" s="270">
        <v>3.15</v>
      </c>
      <c r="G3458" s="270" t="s">
        <v>223</v>
      </c>
    </row>
    <row r="3459" spans="1:7">
      <c r="A3459" s="270" t="s">
        <v>6840</v>
      </c>
      <c r="B3459" s="270" t="s">
        <v>6841</v>
      </c>
      <c r="C3459" s="270">
        <v>2780</v>
      </c>
      <c r="D3459" s="270">
        <v>1005</v>
      </c>
      <c r="E3459" s="270">
        <v>13</v>
      </c>
      <c r="F3459" s="270">
        <v>0.28000000000000003</v>
      </c>
      <c r="G3459" s="270" t="s">
        <v>220</v>
      </c>
    </row>
    <row r="3460" spans="1:7">
      <c r="A3460" s="270" t="s">
        <v>6842</v>
      </c>
      <c r="B3460" s="270" t="s">
        <v>6843</v>
      </c>
      <c r="C3460" s="270">
        <v>2318</v>
      </c>
      <c r="D3460" s="270">
        <v>1049.7629999999999</v>
      </c>
      <c r="E3460" s="270">
        <v>14</v>
      </c>
      <c r="F3460" s="270">
        <v>0.21</v>
      </c>
      <c r="G3460" s="270" t="s">
        <v>220</v>
      </c>
    </row>
    <row r="3461" spans="1:7">
      <c r="A3461" s="270" t="s">
        <v>6844</v>
      </c>
      <c r="B3461" s="270" t="s">
        <v>6845</v>
      </c>
      <c r="C3461" s="270">
        <v>2577</v>
      </c>
      <c r="D3461" s="270">
        <v>1063.8130000000001</v>
      </c>
      <c r="E3461" s="270">
        <v>15</v>
      </c>
      <c r="F3461" s="270">
        <v>0.87</v>
      </c>
      <c r="G3461" s="270" t="s">
        <v>220</v>
      </c>
    </row>
    <row r="3462" spans="1:7">
      <c r="A3462" s="270" t="s">
        <v>6846</v>
      </c>
      <c r="B3462" s="270" t="s">
        <v>6845</v>
      </c>
      <c r="C3462" s="270">
        <v>2820</v>
      </c>
      <c r="D3462" s="270">
        <v>1063.8130000000001</v>
      </c>
      <c r="E3462" s="270">
        <v>15</v>
      </c>
      <c r="F3462" s="270">
        <v>4.05</v>
      </c>
      <c r="G3462" s="270" t="s">
        <v>223</v>
      </c>
    </row>
    <row r="3463" spans="1:7">
      <c r="A3463" s="270" t="s">
        <v>6847</v>
      </c>
      <c r="B3463" s="270" t="s">
        <v>6848</v>
      </c>
      <c r="C3463" s="270">
        <v>2590</v>
      </c>
      <c r="D3463" s="270">
        <v>997.99599999999987</v>
      </c>
      <c r="E3463" s="270">
        <v>12</v>
      </c>
      <c r="F3463" s="270">
        <v>2.2200000000000002</v>
      </c>
      <c r="G3463" s="270" t="s">
        <v>220</v>
      </c>
    </row>
    <row r="3464" spans="1:7">
      <c r="A3464" s="270" t="s">
        <v>6849</v>
      </c>
      <c r="B3464" s="270" t="s">
        <v>6850</v>
      </c>
      <c r="C3464" s="270">
        <v>2477</v>
      </c>
      <c r="D3464" s="270">
        <v>977.452</v>
      </c>
      <c r="E3464" s="270">
        <v>12</v>
      </c>
      <c r="F3464" s="270">
        <v>1.05</v>
      </c>
      <c r="G3464" s="270" t="s">
        <v>220</v>
      </c>
    </row>
    <row r="3465" spans="1:7">
      <c r="A3465" s="270" t="s">
        <v>6851</v>
      </c>
      <c r="B3465" s="270" t="s">
        <v>6852</v>
      </c>
      <c r="C3465" s="270">
        <v>2785</v>
      </c>
      <c r="D3465" s="270">
        <v>1031.5</v>
      </c>
      <c r="E3465" s="270">
        <v>14</v>
      </c>
      <c r="F3465" s="270">
        <v>0.55000000000000004</v>
      </c>
      <c r="G3465" s="270" t="s">
        <v>220</v>
      </c>
    </row>
    <row r="3466" spans="1:7">
      <c r="A3466" s="270" t="s">
        <v>6853</v>
      </c>
      <c r="B3466" s="270" t="s">
        <v>6854</v>
      </c>
      <c r="C3466" s="270">
        <v>2785</v>
      </c>
      <c r="D3466" s="270">
        <v>1029.0586666666666</v>
      </c>
      <c r="E3466" s="270">
        <v>14</v>
      </c>
      <c r="F3466" s="270">
        <v>0.59</v>
      </c>
      <c r="G3466" s="270" t="s">
        <v>220</v>
      </c>
    </row>
    <row r="3467" spans="1:7">
      <c r="A3467" s="270" t="s">
        <v>6855</v>
      </c>
      <c r="B3467" s="270" t="s">
        <v>6856</v>
      </c>
      <c r="C3467" s="270">
        <v>2453</v>
      </c>
      <c r="D3467" s="270">
        <v>861.625</v>
      </c>
      <c r="E3467" s="270">
        <v>7</v>
      </c>
      <c r="F3467" s="270">
        <v>4.2783333333333333</v>
      </c>
      <c r="G3467" s="270" t="s">
        <v>223</v>
      </c>
    </row>
    <row r="3468" spans="1:7">
      <c r="A3468" s="270" t="s">
        <v>6857</v>
      </c>
      <c r="B3468" s="270" t="s">
        <v>6858</v>
      </c>
      <c r="C3468" s="270">
        <v>2669</v>
      </c>
      <c r="D3468" s="270">
        <v>1025.1110000000001</v>
      </c>
      <c r="E3468" s="270">
        <v>13</v>
      </c>
      <c r="F3468" s="270">
        <v>5.7592307692307685</v>
      </c>
      <c r="G3468" s="270" t="s">
        <v>223</v>
      </c>
    </row>
    <row r="3469" spans="1:7">
      <c r="A3469" s="270" t="s">
        <v>6859</v>
      </c>
      <c r="B3469" s="270" t="s">
        <v>6860</v>
      </c>
      <c r="C3469" s="270">
        <v>2453</v>
      </c>
      <c r="D3469" s="270">
        <v>933.83670000000018</v>
      </c>
      <c r="E3469" s="270">
        <v>10</v>
      </c>
      <c r="F3469" s="270">
        <v>4.67</v>
      </c>
      <c r="G3469" s="270" t="s">
        <v>223</v>
      </c>
    </row>
    <row r="3470" spans="1:7">
      <c r="A3470" s="270" t="s">
        <v>6861</v>
      </c>
      <c r="B3470" s="270" t="s">
        <v>6862</v>
      </c>
      <c r="C3470" s="270">
        <v>2250</v>
      </c>
      <c r="D3470" s="270">
        <v>962</v>
      </c>
      <c r="E3470" s="270">
        <v>11</v>
      </c>
      <c r="F3470" s="270">
        <v>0.12</v>
      </c>
      <c r="G3470" s="270" t="s">
        <v>217</v>
      </c>
    </row>
    <row r="3471" spans="1:7">
      <c r="A3471" s="270" t="s">
        <v>6863</v>
      </c>
      <c r="B3471" s="270" t="s">
        <v>6862</v>
      </c>
      <c r="C3471" s="270">
        <v>2430</v>
      </c>
      <c r="D3471" s="270">
        <v>962</v>
      </c>
      <c r="E3471" s="270">
        <v>11</v>
      </c>
      <c r="F3471" s="270">
        <v>1.68</v>
      </c>
      <c r="G3471" s="270" t="s">
        <v>220</v>
      </c>
    </row>
    <row r="3472" spans="1:7">
      <c r="A3472" s="270" t="s">
        <v>6864</v>
      </c>
      <c r="B3472" s="270" t="s">
        <v>6865</v>
      </c>
      <c r="C3472" s="270">
        <v>2756</v>
      </c>
      <c r="D3472" s="270">
        <v>965.7</v>
      </c>
      <c r="E3472" s="270">
        <v>11</v>
      </c>
      <c r="F3472" s="270">
        <v>0.87230769230769223</v>
      </c>
      <c r="G3472" s="270" t="s">
        <v>220</v>
      </c>
    </row>
    <row r="3473" spans="1:7">
      <c r="A3473" s="270" t="s">
        <v>6866</v>
      </c>
      <c r="B3473" s="270" t="s">
        <v>6867</v>
      </c>
      <c r="C3473" s="270">
        <v>2734</v>
      </c>
      <c r="D3473" s="270">
        <v>1044</v>
      </c>
      <c r="E3473" s="270">
        <v>14</v>
      </c>
      <c r="F3473" s="270">
        <v>5.63</v>
      </c>
      <c r="G3473" s="270" t="s">
        <v>223</v>
      </c>
    </row>
    <row r="3474" spans="1:7">
      <c r="A3474" s="270" t="s">
        <v>6868</v>
      </c>
      <c r="B3474" s="270" t="s">
        <v>6869</v>
      </c>
      <c r="C3474" s="270">
        <v>2114</v>
      </c>
      <c r="D3474" s="270">
        <v>1088.519</v>
      </c>
      <c r="E3474" s="270">
        <v>16</v>
      </c>
      <c r="F3474" s="270" t="s">
        <v>356</v>
      </c>
      <c r="G3474" s="270" t="s">
        <v>217</v>
      </c>
    </row>
    <row r="3475" spans="1:7">
      <c r="A3475" s="270" t="s">
        <v>6870</v>
      </c>
      <c r="B3475" s="270" t="s">
        <v>6871</v>
      </c>
      <c r="C3475" s="270">
        <v>2320</v>
      </c>
      <c r="D3475" s="270">
        <v>1066.6669999999999</v>
      </c>
      <c r="E3475" s="270">
        <v>15</v>
      </c>
      <c r="F3475" s="270">
        <v>0.55000000000000004</v>
      </c>
      <c r="G3475" s="270" t="s">
        <v>220</v>
      </c>
    </row>
    <row r="3476" spans="1:7">
      <c r="A3476" s="270" t="s">
        <v>6872</v>
      </c>
      <c r="B3476" s="270" t="s">
        <v>6873</v>
      </c>
      <c r="C3476" s="270">
        <v>2594</v>
      </c>
      <c r="D3476" s="270">
        <v>1047</v>
      </c>
      <c r="E3476" s="270">
        <v>14</v>
      </c>
      <c r="F3476" s="270">
        <v>2.8886666666666665</v>
      </c>
      <c r="G3476" s="270" t="s">
        <v>223</v>
      </c>
    </row>
    <row r="3477" spans="1:7">
      <c r="A3477" s="270" t="s">
        <v>6874</v>
      </c>
      <c r="B3477" s="270" t="s">
        <v>6875</v>
      </c>
      <c r="C3477" s="270">
        <v>2850</v>
      </c>
      <c r="D3477" s="270">
        <v>1076</v>
      </c>
      <c r="E3477" s="270">
        <v>16</v>
      </c>
      <c r="F3477" s="270">
        <v>3.1293617021276594</v>
      </c>
      <c r="G3477" s="270" t="s">
        <v>223</v>
      </c>
    </row>
    <row r="3478" spans="1:7">
      <c r="A3478" s="270" t="s">
        <v>6876</v>
      </c>
      <c r="B3478" s="270" t="s">
        <v>6877</v>
      </c>
      <c r="C3478" s="270">
        <v>2234</v>
      </c>
      <c r="D3478" s="270">
        <v>1069.816</v>
      </c>
      <c r="E3478" s="270">
        <v>15</v>
      </c>
      <c r="F3478" s="270">
        <v>0</v>
      </c>
      <c r="G3478" s="270" t="s">
        <v>217</v>
      </c>
    </row>
    <row r="3479" spans="1:7">
      <c r="A3479" s="270" t="s">
        <v>6878</v>
      </c>
      <c r="B3479" s="270" t="s">
        <v>6879</v>
      </c>
      <c r="C3479" s="270">
        <v>2563</v>
      </c>
      <c r="D3479" s="270">
        <v>982.66700000000003</v>
      </c>
      <c r="E3479" s="270">
        <v>12</v>
      </c>
      <c r="F3479" s="270">
        <v>0.18</v>
      </c>
      <c r="G3479" s="270" t="s">
        <v>217</v>
      </c>
    </row>
    <row r="3480" spans="1:7">
      <c r="A3480" s="270" t="s">
        <v>6880</v>
      </c>
      <c r="B3480" s="270" t="s">
        <v>6881</v>
      </c>
      <c r="C3480" s="270">
        <v>2568</v>
      </c>
      <c r="D3480" s="270">
        <v>1037.2139999999999</v>
      </c>
      <c r="E3480" s="270">
        <v>14</v>
      </c>
      <c r="F3480" s="270">
        <v>0.3</v>
      </c>
      <c r="G3480" s="270" t="s">
        <v>220</v>
      </c>
    </row>
    <row r="3481" spans="1:7">
      <c r="A3481" s="270" t="s">
        <v>6882</v>
      </c>
      <c r="B3481" s="270" t="s">
        <v>6883</v>
      </c>
      <c r="C3481" s="270">
        <v>2842</v>
      </c>
      <c r="D3481" s="270">
        <v>931.55200000000002</v>
      </c>
      <c r="E3481" s="270">
        <v>10</v>
      </c>
      <c r="F3481" s="270">
        <v>4.54</v>
      </c>
      <c r="G3481" s="270" t="s">
        <v>223</v>
      </c>
    </row>
    <row r="3482" spans="1:7">
      <c r="A3482" s="270" t="s">
        <v>6884</v>
      </c>
      <c r="B3482" s="270" t="s">
        <v>6885</v>
      </c>
      <c r="C3482" s="270">
        <v>2879</v>
      </c>
      <c r="D3482" s="270">
        <v>963.27599999999995</v>
      </c>
      <c r="E3482" s="270">
        <v>11</v>
      </c>
      <c r="F3482" s="270">
        <v>8.26</v>
      </c>
      <c r="G3482" s="270" t="s">
        <v>226</v>
      </c>
    </row>
    <row r="3483" spans="1:7">
      <c r="A3483" s="270" t="s">
        <v>6886</v>
      </c>
      <c r="B3483" s="270" t="s">
        <v>6887</v>
      </c>
      <c r="C3483" s="270">
        <v>2388</v>
      </c>
      <c r="D3483" s="270">
        <v>984.9</v>
      </c>
      <c r="E3483" s="270">
        <v>12</v>
      </c>
      <c r="F3483" s="270">
        <v>5.54</v>
      </c>
      <c r="G3483" s="270" t="s">
        <v>223</v>
      </c>
    </row>
    <row r="3484" spans="1:7">
      <c r="A3484" s="270" t="s">
        <v>6888</v>
      </c>
      <c r="B3484" s="270" t="s">
        <v>6889</v>
      </c>
      <c r="C3484" s="270">
        <v>2396</v>
      </c>
      <c r="D3484" s="270">
        <v>948.09739999999999</v>
      </c>
      <c r="E3484" s="270">
        <v>10</v>
      </c>
      <c r="F3484" s="270">
        <v>7.16</v>
      </c>
      <c r="G3484" s="270" t="s">
        <v>226</v>
      </c>
    </row>
    <row r="3485" spans="1:7">
      <c r="A3485" s="270" t="s">
        <v>6890</v>
      </c>
      <c r="B3485" s="270" t="s">
        <v>6891</v>
      </c>
      <c r="C3485" s="270">
        <v>2291</v>
      </c>
      <c r="D3485" s="270">
        <v>1103.394</v>
      </c>
      <c r="E3485" s="270">
        <v>17</v>
      </c>
      <c r="F3485" s="270">
        <v>0</v>
      </c>
      <c r="G3485" s="270" t="s">
        <v>217</v>
      </c>
    </row>
    <row r="3486" spans="1:7">
      <c r="A3486" s="270" t="s">
        <v>6892</v>
      </c>
      <c r="B3486" s="270" t="s">
        <v>6893</v>
      </c>
      <c r="C3486" s="270">
        <v>2291</v>
      </c>
      <c r="D3486" s="270">
        <v>1074.7159999999999</v>
      </c>
      <c r="E3486" s="270">
        <v>15</v>
      </c>
      <c r="F3486" s="270">
        <v>0</v>
      </c>
      <c r="G3486" s="270" t="s">
        <v>217</v>
      </c>
    </row>
    <row r="3487" spans="1:7">
      <c r="A3487" s="270" t="s">
        <v>6894</v>
      </c>
      <c r="B3487" s="270" t="s">
        <v>6895</v>
      </c>
      <c r="C3487" s="270">
        <v>2548</v>
      </c>
      <c r="D3487" s="270">
        <v>978.64</v>
      </c>
      <c r="E3487" s="270">
        <v>12</v>
      </c>
      <c r="F3487" s="270">
        <v>3.14</v>
      </c>
      <c r="G3487" s="270" t="s">
        <v>223</v>
      </c>
    </row>
    <row r="3488" spans="1:7">
      <c r="A3488" s="270" t="s">
        <v>6896</v>
      </c>
      <c r="B3488" s="270" t="s">
        <v>6897</v>
      </c>
      <c r="C3488" s="270">
        <v>2537</v>
      </c>
      <c r="D3488" s="270">
        <v>1003</v>
      </c>
      <c r="E3488" s="270">
        <v>13</v>
      </c>
      <c r="F3488" s="270">
        <v>2.6</v>
      </c>
      <c r="G3488" s="270" t="s">
        <v>223</v>
      </c>
    </row>
    <row r="3489" spans="1:7">
      <c r="A3489" s="270" t="s">
        <v>6898</v>
      </c>
      <c r="B3489" s="270" t="s">
        <v>6899</v>
      </c>
      <c r="C3489" s="270">
        <v>2422</v>
      </c>
      <c r="D3489" s="270">
        <v>1021.5</v>
      </c>
      <c r="E3489" s="270">
        <v>13</v>
      </c>
      <c r="F3489" s="270">
        <v>2.7056666666666671</v>
      </c>
      <c r="G3489" s="270" t="s">
        <v>223</v>
      </c>
    </row>
    <row r="3490" spans="1:7">
      <c r="A3490" s="270" t="s">
        <v>6900</v>
      </c>
      <c r="B3490" s="270" t="s">
        <v>6901</v>
      </c>
      <c r="C3490" s="270">
        <v>2540</v>
      </c>
      <c r="D3490" s="270">
        <v>1083.192</v>
      </c>
      <c r="E3490" s="270">
        <v>16</v>
      </c>
      <c r="F3490" s="270">
        <v>0.51</v>
      </c>
      <c r="G3490" s="270" t="s">
        <v>220</v>
      </c>
    </row>
    <row r="3491" spans="1:7">
      <c r="A3491" s="270" t="s">
        <v>6902</v>
      </c>
      <c r="B3491" s="270" t="s">
        <v>6903</v>
      </c>
      <c r="C3491" s="270">
        <v>2850</v>
      </c>
      <c r="D3491" s="270">
        <v>1066</v>
      </c>
      <c r="E3491" s="270">
        <v>15</v>
      </c>
      <c r="F3491" s="270">
        <v>3.1293617021276594</v>
      </c>
      <c r="G3491" s="270" t="s">
        <v>223</v>
      </c>
    </row>
    <row r="3492" spans="1:7">
      <c r="A3492" s="270" t="s">
        <v>6904</v>
      </c>
      <c r="B3492" s="270" t="s">
        <v>6905</v>
      </c>
      <c r="C3492" s="270">
        <v>2852</v>
      </c>
      <c r="D3492" s="270">
        <v>979.24511764705892</v>
      </c>
      <c r="E3492" s="270">
        <v>12</v>
      </c>
      <c r="F3492" s="270">
        <v>3.88</v>
      </c>
      <c r="G3492" s="270" t="s">
        <v>223</v>
      </c>
    </row>
    <row r="3493" spans="1:7">
      <c r="A3493" s="270" t="s">
        <v>6906</v>
      </c>
      <c r="B3493" s="270" t="s">
        <v>6907</v>
      </c>
      <c r="C3493" s="270">
        <v>2852</v>
      </c>
      <c r="D3493" s="270">
        <v>980.57399999999996</v>
      </c>
      <c r="E3493" s="270">
        <v>12</v>
      </c>
      <c r="F3493" s="270">
        <v>3.0484615384615386</v>
      </c>
      <c r="G3493" s="270" t="s">
        <v>223</v>
      </c>
    </row>
    <row r="3494" spans="1:7">
      <c r="A3494" s="270" t="s">
        <v>6908</v>
      </c>
      <c r="B3494" s="270" t="s">
        <v>6909</v>
      </c>
      <c r="C3494" s="270">
        <v>2632</v>
      </c>
      <c r="D3494" s="270">
        <v>1058.6400000000001</v>
      </c>
      <c r="E3494" s="270">
        <v>15</v>
      </c>
      <c r="F3494" s="270">
        <v>3.976666666666667</v>
      </c>
      <c r="G3494" s="270" t="s">
        <v>223</v>
      </c>
    </row>
    <row r="3495" spans="1:7">
      <c r="A3495" s="270" t="s">
        <v>6910</v>
      </c>
      <c r="B3495" s="270" t="s">
        <v>6911</v>
      </c>
      <c r="C3495" s="270">
        <v>2622</v>
      </c>
      <c r="D3495" s="270">
        <v>1014</v>
      </c>
      <c r="E3495" s="270">
        <v>13</v>
      </c>
      <c r="F3495" s="270">
        <v>2.2444444444444436</v>
      </c>
      <c r="G3495" s="270" t="s">
        <v>220</v>
      </c>
    </row>
    <row r="3496" spans="1:7">
      <c r="A3496" s="270" t="s">
        <v>6912</v>
      </c>
      <c r="B3496" s="270" t="s">
        <v>6913</v>
      </c>
      <c r="C3496" s="270">
        <v>2827</v>
      </c>
      <c r="D3496" s="270">
        <v>1029</v>
      </c>
      <c r="E3496" s="270">
        <v>14</v>
      </c>
      <c r="F3496" s="270">
        <v>4.4975000000000005</v>
      </c>
      <c r="G3496" s="270" t="s">
        <v>223</v>
      </c>
    </row>
    <row r="3497" spans="1:7">
      <c r="A3497" s="270" t="s">
        <v>6914</v>
      </c>
      <c r="B3497" s="270" t="s">
        <v>6915</v>
      </c>
      <c r="C3497" s="270">
        <v>2794</v>
      </c>
      <c r="D3497" s="270">
        <v>979.21679999999992</v>
      </c>
      <c r="E3497" s="270">
        <v>12</v>
      </c>
      <c r="F3497" s="270">
        <v>2.7</v>
      </c>
      <c r="G3497" s="270" t="s">
        <v>223</v>
      </c>
    </row>
    <row r="3498" spans="1:7">
      <c r="A3498" s="270" t="s">
        <v>6916</v>
      </c>
      <c r="B3498" s="270" t="s">
        <v>6917</v>
      </c>
      <c r="C3498" s="270">
        <v>2581</v>
      </c>
      <c r="D3498" s="270">
        <v>1037</v>
      </c>
      <c r="E3498" s="270">
        <v>14</v>
      </c>
      <c r="F3498" s="270">
        <v>1.7235714285714285</v>
      </c>
      <c r="G3498" s="270" t="s">
        <v>220</v>
      </c>
    </row>
    <row r="3499" spans="1:7">
      <c r="A3499" s="270" t="s">
        <v>6918</v>
      </c>
      <c r="B3499" s="270" t="s">
        <v>6919</v>
      </c>
      <c r="C3499" s="270">
        <v>2329</v>
      </c>
      <c r="D3499" s="270">
        <v>953.68100000000004</v>
      </c>
      <c r="E3499" s="270">
        <v>11</v>
      </c>
      <c r="F3499" s="270">
        <v>4.1100000000000003</v>
      </c>
      <c r="G3499" s="270" t="s">
        <v>223</v>
      </c>
    </row>
    <row r="3500" spans="1:7">
      <c r="A3500" s="270" t="s">
        <v>6920</v>
      </c>
      <c r="B3500" s="270" t="s">
        <v>6921</v>
      </c>
      <c r="C3500" s="270">
        <v>2652</v>
      </c>
      <c r="D3500" s="270">
        <v>1001</v>
      </c>
      <c r="E3500" s="270">
        <v>13</v>
      </c>
      <c r="F3500" s="270">
        <v>6.05</v>
      </c>
      <c r="G3500" s="270" t="s">
        <v>226</v>
      </c>
    </row>
    <row r="3501" spans="1:7">
      <c r="A3501" s="270" t="s">
        <v>6922</v>
      </c>
      <c r="B3501" s="270" t="s">
        <v>6923</v>
      </c>
      <c r="C3501" s="270">
        <v>2539</v>
      </c>
      <c r="D3501" s="270">
        <v>941.88011538461546</v>
      </c>
      <c r="E3501" s="270">
        <v>10</v>
      </c>
      <c r="F3501" s="270">
        <v>2.52</v>
      </c>
      <c r="G3501" s="270" t="s">
        <v>223</v>
      </c>
    </row>
    <row r="3502" spans="1:7">
      <c r="A3502" s="270" t="s">
        <v>6924</v>
      </c>
      <c r="B3502" s="270" t="s">
        <v>6925</v>
      </c>
      <c r="C3502" s="270">
        <v>2831</v>
      </c>
      <c r="D3502" s="270">
        <v>991</v>
      </c>
      <c r="E3502" s="270">
        <v>12</v>
      </c>
      <c r="F3502" s="270">
        <v>4.9800000000000004</v>
      </c>
      <c r="G3502" s="270" t="s">
        <v>223</v>
      </c>
    </row>
    <row r="3503" spans="1:7">
      <c r="A3503" s="270" t="s">
        <v>6926</v>
      </c>
      <c r="B3503" s="270" t="s">
        <v>6927</v>
      </c>
      <c r="C3503" s="270">
        <v>2160</v>
      </c>
      <c r="D3503" s="270">
        <v>943.80899999999997</v>
      </c>
      <c r="E3503" s="270">
        <v>10</v>
      </c>
      <c r="F3503" s="270">
        <v>0</v>
      </c>
      <c r="G3503" s="270" t="s">
        <v>217</v>
      </c>
    </row>
    <row r="3504" spans="1:7">
      <c r="A3504" s="270" t="s">
        <v>6928</v>
      </c>
      <c r="B3504" s="270" t="s">
        <v>6929</v>
      </c>
      <c r="C3504" s="270">
        <v>2160</v>
      </c>
      <c r="D3504" s="270">
        <v>916.86599999999999</v>
      </c>
      <c r="E3504" s="270">
        <v>9</v>
      </c>
      <c r="F3504" s="270">
        <v>0</v>
      </c>
      <c r="G3504" s="270" t="s">
        <v>217</v>
      </c>
    </row>
    <row r="3505" spans="1:7">
      <c r="A3505" s="270" t="s">
        <v>6930</v>
      </c>
      <c r="B3505" s="270" t="s">
        <v>6929</v>
      </c>
      <c r="C3505" s="270">
        <v>2161</v>
      </c>
      <c r="D3505" s="270">
        <v>916.86599999999999</v>
      </c>
      <c r="E3505" s="270">
        <v>9</v>
      </c>
      <c r="F3505" s="270">
        <v>0</v>
      </c>
      <c r="G3505" s="270" t="s">
        <v>217</v>
      </c>
    </row>
    <row r="3506" spans="1:7">
      <c r="A3506" s="270" t="s">
        <v>6931</v>
      </c>
      <c r="B3506" s="270" t="s">
        <v>6932</v>
      </c>
      <c r="C3506" s="270">
        <v>2833</v>
      </c>
      <c r="D3506" s="270">
        <v>983.673</v>
      </c>
      <c r="E3506" s="270">
        <v>12</v>
      </c>
      <c r="F3506" s="270">
        <v>9.2100000000000009</v>
      </c>
      <c r="G3506" s="270" t="s">
        <v>226</v>
      </c>
    </row>
    <row r="3507" spans="1:7">
      <c r="A3507" s="270" t="s">
        <v>6933</v>
      </c>
      <c r="B3507" s="270" t="s">
        <v>6934</v>
      </c>
      <c r="C3507" s="270">
        <v>2705</v>
      </c>
      <c r="D3507" s="270">
        <v>1002.667</v>
      </c>
      <c r="E3507" s="270">
        <v>13</v>
      </c>
      <c r="F3507" s="270">
        <v>3.0792857142857142</v>
      </c>
      <c r="G3507" s="270" t="s">
        <v>223</v>
      </c>
    </row>
    <row r="3508" spans="1:7">
      <c r="A3508" s="270" t="s">
        <v>6935</v>
      </c>
      <c r="B3508" s="270" t="s">
        <v>6936</v>
      </c>
      <c r="C3508" s="270">
        <v>2577</v>
      </c>
      <c r="D3508" s="270">
        <v>1039.579</v>
      </c>
      <c r="E3508" s="270">
        <v>14</v>
      </c>
      <c r="F3508" s="270">
        <v>1.22</v>
      </c>
      <c r="G3508" s="270" t="s">
        <v>220</v>
      </c>
    </row>
    <row r="3509" spans="1:7">
      <c r="A3509" s="270" t="s">
        <v>6937</v>
      </c>
      <c r="B3509" s="270" t="s">
        <v>6938</v>
      </c>
      <c r="C3509" s="270">
        <v>2469</v>
      </c>
      <c r="D3509" s="270">
        <v>887.39666666666665</v>
      </c>
      <c r="E3509" s="270">
        <v>8</v>
      </c>
      <c r="F3509" s="270">
        <v>3.64</v>
      </c>
      <c r="G3509" s="270" t="s">
        <v>223</v>
      </c>
    </row>
    <row r="3510" spans="1:7">
      <c r="A3510" s="270" t="s">
        <v>6939</v>
      </c>
      <c r="B3510" s="270" t="s">
        <v>6938</v>
      </c>
      <c r="C3510" s="270">
        <v>2835</v>
      </c>
      <c r="D3510" s="270">
        <v>1028.3044166666666</v>
      </c>
      <c r="E3510" s="270">
        <v>14</v>
      </c>
      <c r="F3510" s="270">
        <v>9.7200000000000006</v>
      </c>
      <c r="G3510" s="270" t="s">
        <v>226</v>
      </c>
    </row>
    <row r="3511" spans="1:7">
      <c r="A3511" s="270" t="s">
        <v>6940</v>
      </c>
      <c r="B3511" s="270" t="s">
        <v>6938</v>
      </c>
      <c r="C3511" s="270">
        <v>2873</v>
      </c>
      <c r="D3511" s="270">
        <v>1022.8222</v>
      </c>
      <c r="E3511" s="270">
        <v>13</v>
      </c>
      <c r="F3511" s="270">
        <v>7.81</v>
      </c>
      <c r="G3511" s="270" t="s">
        <v>226</v>
      </c>
    </row>
    <row r="3512" spans="1:7">
      <c r="A3512" s="270" t="s">
        <v>6941</v>
      </c>
      <c r="B3512" s="270" t="s">
        <v>6942</v>
      </c>
      <c r="C3512" s="270">
        <v>2323</v>
      </c>
      <c r="D3512" s="270">
        <v>916.95</v>
      </c>
      <c r="E3512" s="270">
        <v>9</v>
      </c>
      <c r="F3512" s="270">
        <v>0.03</v>
      </c>
      <c r="G3512" s="270" t="s">
        <v>217</v>
      </c>
    </row>
    <row r="3513" spans="1:7">
      <c r="A3513" s="270" t="s">
        <v>6943</v>
      </c>
      <c r="B3513" s="270" t="s">
        <v>6944</v>
      </c>
      <c r="C3513" s="270">
        <v>2701</v>
      </c>
      <c r="D3513" s="270">
        <v>1050.0830000000001</v>
      </c>
      <c r="E3513" s="270">
        <v>14</v>
      </c>
      <c r="F3513" s="270">
        <v>1.99</v>
      </c>
      <c r="G3513" s="270" t="s">
        <v>220</v>
      </c>
    </row>
    <row r="3514" spans="1:7">
      <c r="A3514" s="270" t="s">
        <v>6945</v>
      </c>
      <c r="B3514" s="270" t="s">
        <v>6946</v>
      </c>
      <c r="C3514" s="270">
        <v>2350</v>
      </c>
      <c r="D3514" s="270">
        <v>1048.9952692307691</v>
      </c>
      <c r="E3514" s="270">
        <v>14</v>
      </c>
      <c r="F3514" s="270">
        <v>3.28</v>
      </c>
      <c r="G3514" s="270" t="s">
        <v>223</v>
      </c>
    </row>
    <row r="3515" spans="1:7">
      <c r="A3515" s="270" t="s">
        <v>6947</v>
      </c>
      <c r="B3515" s="270" t="s">
        <v>6948</v>
      </c>
      <c r="C3515" s="270">
        <v>2873</v>
      </c>
      <c r="D3515" s="270">
        <v>1032.0309999999999</v>
      </c>
      <c r="E3515" s="270">
        <v>14</v>
      </c>
      <c r="F3515" s="270">
        <v>6.5266666666666664</v>
      </c>
      <c r="G3515" s="270" t="s">
        <v>226</v>
      </c>
    </row>
    <row r="3516" spans="1:7">
      <c r="A3516" s="270" t="s">
        <v>6949</v>
      </c>
      <c r="B3516" s="270" t="s">
        <v>6950</v>
      </c>
      <c r="C3516" s="270">
        <v>2825</v>
      </c>
      <c r="D3516" s="270">
        <v>1037.92</v>
      </c>
      <c r="E3516" s="270">
        <v>14</v>
      </c>
      <c r="F3516" s="270">
        <v>7.56</v>
      </c>
      <c r="G3516" s="270" t="s">
        <v>226</v>
      </c>
    </row>
    <row r="3517" spans="1:7">
      <c r="A3517" s="270" t="s">
        <v>6951</v>
      </c>
      <c r="B3517" s="270" t="s">
        <v>6952</v>
      </c>
      <c r="C3517" s="270">
        <v>2583</v>
      </c>
      <c r="D3517" s="270">
        <v>1014.5259444444445</v>
      </c>
      <c r="E3517" s="270">
        <v>13</v>
      </c>
      <c r="F3517" s="270">
        <v>2.14</v>
      </c>
      <c r="G3517" s="270" t="s">
        <v>220</v>
      </c>
    </row>
    <row r="3518" spans="1:7">
      <c r="A3518" s="270" t="s">
        <v>6953</v>
      </c>
      <c r="B3518" s="270" t="s">
        <v>6954</v>
      </c>
      <c r="C3518" s="270">
        <v>2464</v>
      </c>
      <c r="D3518" s="270">
        <v>968</v>
      </c>
      <c r="E3518" s="270">
        <v>11</v>
      </c>
      <c r="F3518" s="270">
        <v>1.9433333333333334</v>
      </c>
      <c r="G3518" s="270" t="s">
        <v>220</v>
      </c>
    </row>
    <row r="3519" spans="1:7">
      <c r="A3519" s="270" t="s">
        <v>6955</v>
      </c>
      <c r="B3519" s="270" t="s">
        <v>6956</v>
      </c>
      <c r="C3519" s="270">
        <v>2620</v>
      </c>
      <c r="D3519" s="270">
        <v>1096</v>
      </c>
      <c r="E3519" s="270">
        <v>16</v>
      </c>
      <c r="F3519" s="270">
        <v>1.43</v>
      </c>
      <c r="G3519" s="270" t="s">
        <v>220</v>
      </c>
    </row>
    <row r="3520" spans="1:7">
      <c r="A3520" s="270" t="s">
        <v>6957</v>
      </c>
      <c r="B3520" s="270" t="s">
        <v>6958</v>
      </c>
      <c r="C3520" s="270">
        <v>2870</v>
      </c>
      <c r="D3520" s="270">
        <v>1008.8697</v>
      </c>
      <c r="E3520" s="270">
        <v>13</v>
      </c>
      <c r="F3520" s="270">
        <v>3.78</v>
      </c>
      <c r="G3520" s="270" t="s">
        <v>223</v>
      </c>
    </row>
    <row r="3521" spans="1:7">
      <c r="A3521" s="270" t="s">
        <v>6959</v>
      </c>
      <c r="B3521" s="270" t="s">
        <v>6960</v>
      </c>
      <c r="C3521" s="270">
        <v>2450</v>
      </c>
      <c r="D3521" s="270">
        <v>973.96094117647056</v>
      </c>
      <c r="E3521" s="270">
        <v>11</v>
      </c>
      <c r="F3521" s="270">
        <v>1.81</v>
      </c>
      <c r="G3521" s="270" t="s">
        <v>220</v>
      </c>
    </row>
    <row r="3522" spans="1:7">
      <c r="A3522" s="270" t="s">
        <v>6961</v>
      </c>
      <c r="B3522" s="270" t="s">
        <v>6962</v>
      </c>
      <c r="C3522" s="270">
        <v>2580</v>
      </c>
      <c r="D3522" s="270">
        <v>1052</v>
      </c>
      <c r="E3522" s="270">
        <v>15</v>
      </c>
      <c r="F3522" s="270">
        <v>1.6700000000000004</v>
      </c>
      <c r="G3522" s="270" t="s">
        <v>220</v>
      </c>
    </row>
    <row r="3523" spans="1:7">
      <c r="A3523" s="270" t="s">
        <v>6963</v>
      </c>
      <c r="B3523" s="270" t="s">
        <v>6964</v>
      </c>
      <c r="C3523" s="270">
        <v>2337</v>
      </c>
      <c r="D3523" s="270">
        <v>1043.6120000000001</v>
      </c>
      <c r="E3523" s="270">
        <v>14</v>
      </c>
      <c r="F3523" s="270">
        <v>2.7149999999999999</v>
      </c>
      <c r="G3523" s="270" t="s">
        <v>223</v>
      </c>
    </row>
    <row r="3524" spans="1:7">
      <c r="A3524" s="270" t="s">
        <v>6965</v>
      </c>
      <c r="B3524" s="270" t="s">
        <v>6966</v>
      </c>
      <c r="C3524" s="270">
        <v>2443</v>
      </c>
      <c r="D3524" s="270">
        <v>953.22199999999998</v>
      </c>
      <c r="E3524" s="270">
        <v>11</v>
      </c>
      <c r="F3524" s="270">
        <v>1.8337500000000002</v>
      </c>
      <c r="G3524" s="270" t="s">
        <v>220</v>
      </c>
    </row>
    <row r="3525" spans="1:7">
      <c r="A3525" s="270" t="s">
        <v>6967</v>
      </c>
      <c r="B3525" s="270" t="s">
        <v>6968</v>
      </c>
      <c r="C3525" s="270">
        <v>2281</v>
      </c>
      <c r="D3525" s="270">
        <v>1012.6311818181817</v>
      </c>
      <c r="E3525" s="270">
        <v>13</v>
      </c>
      <c r="F3525" s="270">
        <v>0.28999999999999998</v>
      </c>
      <c r="G3525" s="270" t="s">
        <v>220</v>
      </c>
    </row>
    <row r="3526" spans="1:7">
      <c r="A3526" s="270" t="s">
        <v>6969</v>
      </c>
      <c r="B3526" s="270" t="s">
        <v>6968</v>
      </c>
      <c r="C3526" s="270">
        <v>2423</v>
      </c>
      <c r="D3526" s="270">
        <v>955.10612499999991</v>
      </c>
      <c r="E3526" s="270">
        <v>11</v>
      </c>
      <c r="F3526" s="270">
        <v>1.99</v>
      </c>
      <c r="G3526" s="270" t="s">
        <v>220</v>
      </c>
    </row>
    <row r="3527" spans="1:7">
      <c r="A3527" s="270" t="s">
        <v>6970</v>
      </c>
      <c r="B3527" s="270" t="s">
        <v>6971</v>
      </c>
      <c r="C3527" s="270">
        <v>2068</v>
      </c>
      <c r="D3527" s="270">
        <v>1126.441</v>
      </c>
      <c r="E3527" s="270">
        <v>17</v>
      </c>
      <c r="F3527" s="270">
        <v>0</v>
      </c>
      <c r="G3527" s="270" t="s">
        <v>217</v>
      </c>
    </row>
    <row r="3528" spans="1:7">
      <c r="A3528" s="270" t="s">
        <v>6972</v>
      </c>
      <c r="B3528" s="270" t="s">
        <v>6973</v>
      </c>
      <c r="C3528" s="270">
        <v>2158</v>
      </c>
      <c r="D3528" s="270">
        <v>1077.5</v>
      </c>
      <c r="E3528" s="270">
        <v>16</v>
      </c>
      <c r="F3528" s="270">
        <v>0.16</v>
      </c>
      <c r="G3528" s="270" t="s">
        <v>217</v>
      </c>
    </row>
    <row r="3529" spans="1:7">
      <c r="A3529" s="270" t="s">
        <v>6974</v>
      </c>
      <c r="B3529" s="270" t="s">
        <v>6975</v>
      </c>
      <c r="C3529" s="270">
        <v>2330</v>
      </c>
      <c r="D3529" s="270">
        <v>1024</v>
      </c>
      <c r="E3529" s="270">
        <v>13</v>
      </c>
      <c r="F3529" s="270">
        <v>1.9385964912280704</v>
      </c>
      <c r="G3529" s="270" t="s">
        <v>220</v>
      </c>
    </row>
    <row r="3530" spans="1:7">
      <c r="A3530" s="270" t="s">
        <v>6976</v>
      </c>
      <c r="B3530" s="270" t="s">
        <v>6977</v>
      </c>
      <c r="C3530" s="270">
        <v>2630</v>
      </c>
      <c r="D3530" s="270">
        <v>1007</v>
      </c>
      <c r="E3530" s="270">
        <v>13</v>
      </c>
      <c r="F3530" s="270">
        <v>2.1578947368421058</v>
      </c>
      <c r="G3530" s="270" t="s">
        <v>220</v>
      </c>
    </row>
    <row r="3531" spans="1:7">
      <c r="A3531" s="270" t="s">
        <v>6978</v>
      </c>
      <c r="B3531" s="270" t="s">
        <v>6979</v>
      </c>
      <c r="C3531" s="270">
        <v>0</v>
      </c>
      <c r="D3531" s="270">
        <v>1132.1610000000001</v>
      </c>
      <c r="E3531" s="270">
        <v>17</v>
      </c>
      <c r="F3531" s="270">
        <v>2.2897980718499691E-5</v>
      </c>
      <c r="G3531" s="270" t="s">
        <v>217</v>
      </c>
    </row>
    <row r="3532" spans="1:7">
      <c r="A3532" s="270" t="s">
        <v>6980</v>
      </c>
      <c r="B3532" s="270" t="s">
        <v>6979</v>
      </c>
      <c r="C3532" s="270">
        <v>2087</v>
      </c>
      <c r="D3532" s="270">
        <v>1132.1610000000001</v>
      </c>
      <c r="E3532" s="270">
        <v>17</v>
      </c>
      <c r="F3532" s="270" t="s">
        <v>356</v>
      </c>
      <c r="G3532" s="270" t="s">
        <v>217</v>
      </c>
    </row>
    <row r="3533" spans="1:7">
      <c r="A3533" s="270" t="s">
        <v>6981</v>
      </c>
      <c r="B3533" s="270" t="s">
        <v>6982</v>
      </c>
      <c r="C3533" s="270">
        <v>2483</v>
      </c>
      <c r="D3533" s="270">
        <v>981.38199999999995</v>
      </c>
      <c r="E3533" s="270">
        <v>12</v>
      </c>
      <c r="F3533" s="270">
        <v>0.85</v>
      </c>
      <c r="G3533" s="270" t="s">
        <v>220</v>
      </c>
    </row>
    <row r="3534" spans="1:7">
      <c r="A3534" s="270" t="s">
        <v>6983</v>
      </c>
      <c r="B3534" s="270" t="s">
        <v>6984</v>
      </c>
      <c r="C3534" s="270">
        <v>2171</v>
      </c>
      <c r="D3534" s="270">
        <v>1016.492</v>
      </c>
      <c r="E3534" s="270">
        <v>13</v>
      </c>
      <c r="F3534" s="270">
        <v>0</v>
      </c>
      <c r="G3534" s="270" t="s">
        <v>217</v>
      </c>
    </row>
    <row r="3535" spans="1:7">
      <c r="A3535" s="270" t="s">
        <v>6985</v>
      </c>
      <c r="B3535" s="270" t="s">
        <v>6986</v>
      </c>
      <c r="C3535" s="270">
        <v>2628</v>
      </c>
      <c r="D3535" s="270">
        <v>1035</v>
      </c>
      <c r="E3535" s="270">
        <v>14</v>
      </c>
      <c r="F3535" s="270">
        <v>2.39</v>
      </c>
      <c r="G3535" s="270" t="s">
        <v>220</v>
      </c>
    </row>
    <row r="3536" spans="1:7">
      <c r="A3536" s="270" t="s">
        <v>6987</v>
      </c>
      <c r="B3536" s="270" t="s">
        <v>6986</v>
      </c>
      <c r="C3536" s="270">
        <v>2630</v>
      </c>
      <c r="D3536" s="270">
        <v>1035</v>
      </c>
      <c r="E3536" s="270">
        <v>14</v>
      </c>
      <c r="F3536" s="270">
        <v>2.39</v>
      </c>
      <c r="G3536" s="270" t="s">
        <v>220</v>
      </c>
    </row>
    <row r="3537" spans="1:7">
      <c r="A3537" s="270" t="s">
        <v>6988</v>
      </c>
      <c r="B3537" s="270" t="s">
        <v>6989</v>
      </c>
      <c r="C3537" s="270">
        <v>2484</v>
      </c>
      <c r="D3537" s="270">
        <v>872.846</v>
      </c>
      <c r="E3537" s="270">
        <v>7</v>
      </c>
      <c r="F3537" s="270">
        <v>1.28</v>
      </c>
      <c r="G3537" s="270" t="s">
        <v>220</v>
      </c>
    </row>
    <row r="3538" spans="1:7">
      <c r="A3538" s="270" t="s">
        <v>6990</v>
      </c>
      <c r="B3538" s="270" t="s">
        <v>6991</v>
      </c>
      <c r="C3538" s="270">
        <v>2370</v>
      </c>
      <c r="D3538" s="270">
        <v>990.12139999999999</v>
      </c>
      <c r="E3538" s="270">
        <v>12</v>
      </c>
      <c r="F3538" s="270">
        <v>3.18</v>
      </c>
      <c r="G3538" s="270" t="s">
        <v>223</v>
      </c>
    </row>
    <row r="3539" spans="1:7">
      <c r="A3539" s="270" t="s">
        <v>6992</v>
      </c>
      <c r="B3539" s="270" t="s">
        <v>6993</v>
      </c>
      <c r="C3539" s="270">
        <v>2358</v>
      </c>
      <c r="D3539" s="270">
        <v>1083.5999999999999</v>
      </c>
      <c r="E3539" s="270">
        <v>16</v>
      </c>
      <c r="F3539" s="270">
        <v>3.626666666666666</v>
      </c>
      <c r="G3539" s="270" t="s">
        <v>223</v>
      </c>
    </row>
    <row r="3540" spans="1:7">
      <c r="A3540" s="270" t="s">
        <v>6994</v>
      </c>
      <c r="B3540" s="270" t="s">
        <v>6995</v>
      </c>
      <c r="C3540" s="270">
        <v>2632</v>
      </c>
      <c r="D3540" s="270">
        <v>1002.1</v>
      </c>
      <c r="E3540" s="270">
        <v>13</v>
      </c>
      <c r="F3540" s="270">
        <v>4.45</v>
      </c>
      <c r="G3540" s="270" t="s">
        <v>223</v>
      </c>
    </row>
    <row r="3541" spans="1:7">
      <c r="A3541" s="270" t="s">
        <v>6996</v>
      </c>
      <c r="B3541" s="270" t="s">
        <v>6997</v>
      </c>
      <c r="C3541" s="270">
        <v>2330</v>
      </c>
      <c r="D3541" s="270">
        <v>950</v>
      </c>
      <c r="E3541" s="270">
        <v>10</v>
      </c>
      <c r="F3541" s="270">
        <v>1.9385964912280704</v>
      </c>
      <c r="G3541" s="270" t="s">
        <v>220</v>
      </c>
    </row>
    <row r="3542" spans="1:7">
      <c r="A3542" s="270" t="s">
        <v>6998</v>
      </c>
      <c r="B3542" s="270" t="s">
        <v>6999</v>
      </c>
      <c r="C3542" s="270">
        <v>2642</v>
      </c>
      <c r="D3542" s="270">
        <v>1045.029</v>
      </c>
      <c r="E3542" s="270">
        <v>14</v>
      </c>
      <c r="F3542" s="270">
        <v>3.22</v>
      </c>
      <c r="G3542" s="270" t="s">
        <v>223</v>
      </c>
    </row>
    <row r="3543" spans="1:7">
      <c r="A3543" s="270" t="s">
        <v>7000</v>
      </c>
      <c r="B3543" s="270" t="s">
        <v>6999</v>
      </c>
      <c r="C3543" s="270">
        <v>2656</v>
      </c>
      <c r="D3543" s="270">
        <v>1045.029</v>
      </c>
      <c r="E3543" s="270">
        <v>14</v>
      </c>
      <c r="F3543" s="270">
        <v>3.22</v>
      </c>
      <c r="G3543" s="270" t="s">
        <v>223</v>
      </c>
    </row>
    <row r="3544" spans="1:7">
      <c r="A3544" s="270" t="s">
        <v>7001</v>
      </c>
      <c r="B3544" s="270" t="s">
        <v>7002</v>
      </c>
      <c r="C3544" s="270">
        <v>2793</v>
      </c>
      <c r="D3544" s="270">
        <v>974.97575000000006</v>
      </c>
      <c r="E3544" s="270">
        <v>11</v>
      </c>
      <c r="F3544" s="270">
        <v>2.4300000000000002</v>
      </c>
      <c r="G3544" s="270" t="s">
        <v>223</v>
      </c>
    </row>
    <row r="3545" spans="1:7">
      <c r="A3545" s="270" t="s">
        <v>7003</v>
      </c>
      <c r="B3545" s="270" t="s">
        <v>7004</v>
      </c>
      <c r="C3545" s="270">
        <v>3500</v>
      </c>
      <c r="D3545" s="270" t="s">
        <v>356</v>
      </c>
      <c r="E3545" s="270" t="s">
        <v>2003</v>
      </c>
      <c r="F3545" s="270" t="s">
        <v>356</v>
      </c>
      <c r="G3545" s="270" t="s">
        <v>356</v>
      </c>
    </row>
    <row r="3546" spans="1:7">
      <c r="A3546" s="270" t="s">
        <v>7005</v>
      </c>
      <c r="B3546" s="270" t="s">
        <v>7006</v>
      </c>
      <c r="C3546" s="270">
        <v>2756</v>
      </c>
      <c r="D3546" s="270">
        <v>1019.2425333333335</v>
      </c>
      <c r="E3546" s="270">
        <v>13</v>
      </c>
      <c r="F3546" s="270">
        <v>1.66</v>
      </c>
      <c r="G3546" s="270" t="s">
        <v>220</v>
      </c>
    </row>
    <row r="3547" spans="1:7">
      <c r="A3547" s="270" t="s">
        <v>7007</v>
      </c>
      <c r="B3547" s="270" t="s">
        <v>7008</v>
      </c>
      <c r="C3547" s="270">
        <v>2400</v>
      </c>
      <c r="D3547" s="270">
        <v>1010.6192222222222</v>
      </c>
      <c r="E3547" s="270">
        <v>13</v>
      </c>
      <c r="F3547" s="270">
        <v>5.62</v>
      </c>
      <c r="G3547" s="270" t="s">
        <v>223</v>
      </c>
    </row>
    <row r="3548" spans="1:7">
      <c r="A3548" s="270" t="s">
        <v>7009</v>
      </c>
      <c r="B3548" s="270" t="s">
        <v>7010</v>
      </c>
      <c r="C3548" s="270">
        <v>2795</v>
      </c>
      <c r="D3548" s="270">
        <v>1059</v>
      </c>
      <c r="E3548" s="270">
        <v>15</v>
      </c>
      <c r="F3548" s="270">
        <v>1.7092537313432823</v>
      </c>
      <c r="G3548" s="270" t="s">
        <v>220</v>
      </c>
    </row>
    <row r="3549" spans="1:7">
      <c r="A3549" s="270" t="s">
        <v>7011</v>
      </c>
      <c r="B3549" s="270" t="s">
        <v>7012</v>
      </c>
      <c r="C3549" s="270">
        <v>2474</v>
      </c>
      <c r="D3549" s="270">
        <v>926.52013043478246</v>
      </c>
      <c r="E3549" s="270">
        <v>10</v>
      </c>
      <c r="F3549" s="270">
        <v>1.66</v>
      </c>
      <c r="G3549" s="270" t="s">
        <v>220</v>
      </c>
    </row>
    <row r="3550" spans="1:7">
      <c r="A3550" s="270" t="s">
        <v>7013</v>
      </c>
      <c r="B3550" s="270" t="s">
        <v>7014</v>
      </c>
      <c r="C3550" s="270">
        <v>2795</v>
      </c>
      <c r="D3550" s="270">
        <v>1013</v>
      </c>
      <c r="E3550" s="270">
        <v>13</v>
      </c>
      <c r="F3550" s="270">
        <v>1.7092537313432823</v>
      </c>
      <c r="G3550" s="270" t="s">
        <v>220</v>
      </c>
    </row>
    <row r="3551" spans="1:7">
      <c r="A3551" s="270" t="s">
        <v>7015</v>
      </c>
      <c r="B3551" s="270" t="s">
        <v>7016</v>
      </c>
      <c r="C3551" s="270">
        <v>2440</v>
      </c>
      <c r="D3551" s="270">
        <v>878</v>
      </c>
      <c r="E3551" s="270">
        <v>8</v>
      </c>
      <c r="F3551" s="270">
        <v>3.89</v>
      </c>
      <c r="G3551" s="270" t="s">
        <v>223</v>
      </c>
    </row>
    <row r="3552" spans="1:7">
      <c r="A3552" s="270" t="s">
        <v>7017</v>
      </c>
      <c r="B3552" s="270" t="s">
        <v>7018</v>
      </c>
      <c r="C3552" s="270">
        <v>2168</v>
      </c>
      <c r="D3552" s="270">
        <v>710.77800000000002</v>
      </c>
      <c r="E3552" s="270">
        <v>2</v>
      </c>
      <c r="F3552" s="270">
        <v>0</v>
      </c>
      <c r="G3552" s="270" t="s">
        <v>217</v>
      </c>
    </row>
    <row r="3553" spans="1:7">
      <c r="A3553" s="270" t="s">
        <v>7019</v>
      </c>
      <c r="B3553" s="270" t="s">
        <v>7020</v>
      </c>
      <c r="C3553" s="270">
        <v>2324</v>
      </c>
      <c r="D3553" s="270">
        <v>933</v>
      </c>
      <c r="E3553" s="270">
        <v>10</v>
      </c>
      <c r="F3553" s="270">
        <v>0.24</v>
      </c>
      <c r="G3553" s="270" t="s">
        <v>220</v>
      </c>
    </row>
    <row r="3554" spans="1:7">
      <c r="A3554" s="270" t="s">
        <v>7021</v>
      </c>
      <c r="B3554" s="270" t="s">
        <v>7022</v>
      </c>
      <c r="C3554" s="270">
        <v>2000</v>
      </c>
      <c r="D3554" s="270">
        <v>954.36099999999999</v>
      </c>
      <c r="E3554" s="270">
        <v>11</v>
      </c>
      <c r="F3554" s="270">
        <v>0</v>
      </c>
      <c r="G3554" s="270" t="s">
        <v>217</v>
      </c>
    </row>
    <row r="3555" spans="1:7">
      <c r="A3555" s="270" t="s">
        <v>7023</v>
      </c>
      <c r="B3555" s="270" t="s">
        <v>7024</v>
      </c>
      <c r="C3555" s="270">
        <v>2325</v>
      </c>
      <c r="D3555" s="270">
        <v>941.80700000000002</v>
      </c>
      <c r="E3555" s="270">
        <v>10</v>
      </c>
      <c r="F3555" s="270">
        <v>0.51</v>
      </c>
      <c r="G3555" s="270" t="s">
        <v>220</v>
      </c>
    </row>
    <row r="3556" spans="1:7">
      <c r="A3556" s="270" t="s">
        <v>7025</v>
      </c>
      <c r="B3556" s="270" t="s">
        <v>7026</v>
      </c>
      <c r="C3556" s="270">
        <v>2388</v>
      </c>
      <c r="D3556" s="270">
        <v>1074.3779999999999</v>
      </c>
      <c r="E3556" s="270">
        <v>15</v>
      </c>
      <c r="F3556" s="270">
        <v>6.34</v>
      </c>
      <c r="G3556" s="270" t="s">
        <v>226</v>
      </c>
    </row>
    <row r="3557" spans="1:7">
      <c r="A3557" s="270" t="s">
        <v>7027</v>
      </c>
      <c r="B3557" s="270" t="s">
        <v>7026</v>
      </c>
      <c r="C3557" s="270">
        <v>2397</v>
      </c>
      <c r="D3557" s="270">
        <v>1074.3779999999999</v>
      </c>
      <c r="E3557" s="270">
        <v>15</v>
      </c>
      <c r="F3557" s="270">
        <v>6.34</v>
      </c>
      <c r="G3557" s="270" t="s">
        <v>226</v>
      </c>
    </row>
    <row r="3558" spans="1:7">
      <c r="A3558" s="270" t="s">
        <v>7028</v>
      </c>
      <c r="B3558" s="270" t="s">
        <v>7029</v>
      </c>
      <c r="C3558" s="270">
        <v>2549</v>
      </c>
      <c r="D3558" s="270">
        <v>997.452</v>
      </c>
      <c r="E3558" s="270">
        <v>12</v>
      </c>
      <c r="F3558" s="270">
        <v>3.3344444444444452</v>
      </c>
      <c r="G3558" s="270" t="s">
        <v>223</v>
      </c>
    </row>
    <row r="3559" spans="1:7">
      <c r="A3559" s="270" t="s">
        <v>7030</v>
      </c>
      <c r="B3559" s="270" t="s">
        <v>7031</v>
      </c>
      <c r="C3559" s="270">
        <v>2798</v>
      </c>
      <c r="D3559" s="270">
        <v>1055.4449999999999</v>
      </c>
      <c r="E3559" s="270">
        <v>15</v>
      </c>
      <c r="F3559" s="270">
        <v>1.74</v>
      </c>
      <c r="G3559" s="270" t="s">
        <v>220</v>
      </c>
    </row>
    <row r="3560" spans="1:7">
      <c r="A3560" s="270" t="s">
        <v>7032</v>
      </c>
      <c r="B3560" s="270" t="s">
        <v>7033</v>
      </c>
      <c r="C3560" s="270">
        <v>2650</v>
      </c>
      <c r="D3560" s="270">
        <v>1041.5604909090912</v>
      </c>
      <c r="E3560" s="270">
        <v>14</v>
      </c>
      <c r="F3560" s="270">
        <v>2.1</v>
      </c>
      <c r="G3560" s="270" t="s">
        <v>220</v>
      </c>
    </row>
    <row r="3561" spans="1:7">
      <c r="A3561" s="270" t="s">
        <v>7034</v>
      </c>
      <c r="B3561" s="270" t="s">
        <v>7035</v>
      </c>
      <c r="C3561" s="270">
        <v>2880</v>
      </c>
      <c r="D3561" s="270">
        <v>999.33299999999997</v>
      </c>
      <c r="E3561" s="270">
        <v>12</v>
      </c>
      <c r="F3561" s="270">
        <v>13.05</v>
      </c>
      <c r="G3561" s="270" t="s">
        <v>229</v>
      </c>
    </row>
    <row r="3562" spans="1:7">
      <c r="A3562" s="270" t="s">
        <v>7036</v>
      </c>
      <c r="B3562" s="270" t="s">
        <v>7037</v>
      </c>
      <c r="C3562" s="270">
        <v>2214</v>
      </c>
      <c r="D3562" s="270">
        <v>1055.5350000000001</v>
      </c>
      <c r="E3562" s="270">
        <v>15</v>
      </c>
      <c r="F3562" s="270">
        <v>0</v>
      </c>
      <c r="G3562" s="270" t="s">
        <v>217</v>
      </c>
    </row>
    <row r="3563" spans="1:7">
      <c r="A3563" s="270" t="s">
        <v>7038</v>
      </c>
      <c r="B3563" s="270" t="s">
        <v>7039</v>
      </c>
      <c r="C3563" s="270">
        <v>2380</v>
      </c>
      <c r="D3563" s="270">
        <v>989.28599999999994</v>
      </c>
      <c r="E3563" s="270">
        <v>12</v>
      </c>
      <c r="F3563" s="270">
        <v>3.36</v>
      </c>
      <c r="G3563" s="270" t="s">
        <v>223</v>
      </c>
    </row>
    <row r="3564" spans="1:7">
      <c r="A3564" s="270" t="s">
        <v>7040</v>
      </c>
      <c r="B3564" s="270" t="s">
        <v>7039</v>
      </c>
      <c r="C3564" s="270">
        <v>2594</v>
      </c>
      <c r="D3564" s="270">
        <v>1022.639</v>
      </c>
      <c r="E3564" s="270">
        <v>13</v>
      </c>
      <c r="F3564" s="270">
        <v>3.36</v>
      </c>
      <c r="G3564" s="270" t="s">
        <v>223</v>
      </c>
    </row>
    <row r="3565" spans="1:7">
      <c r="A3565" s="270" t="s">
        <v>7041</v>
      </c>
      <c r="B3565" s="270" t="s">
        <v>7039</v>
      </c>
      <c r="C3565" s="270">
        <v>2850</v>
      </c>
      <c r="D3565" s="270">
        <v>1022.639</v>
      </c>
      <c r="E3565" s="270">
        <v>13</v>
      </c>
      <c r="F3565" s="270">
        <v>3.36</v>
      </c>
      <c r="G3565" s="270" t="s">
        <v>223</v>
      </c>
    </row>
    <row r="3566" spans="1:7">
      <c r="A3566" s="270" t="s">
        <v>7042</v>
      </c>
      <c r="B3566" s="270" t="s">
        <v>7043</v>
      </c>
      <c r="C3566" s="270">
        <v>2083</v>
      </c>
      <c r="D3566" s="270">
        <v>1033</v>
      </c>
      <c r="E3566" s="270">
        <v>14</v>
      </c>
      <c r="F3566" s="270">
        <v>0.82499999999999996</v>
      </c>
      <c r="G3566" s="270" t="s">
        <v>220</v>
      </c>
    </row>
    <row r="3567" spans="1:7">
      <c r="A3567" s="270" t="s">
        <v>7044</v>
      </c>
      <c r="B3567" s="270" t="s">
        <v>7045</v>
      </c>
      <c r="C3567" s="270">
        <v>2061</v>
      </c>
      <c r="D3567" s="270">
        <v>1109.4739999999999</v>
      </c>
      <c r="E3567" s="270">
        <v>17</v>
      </c>
      <c r="F3567" s="270" t="s">
        <v>356</v>
      </c>
      <c r="G3567" s="270" t="s">
        <v>217</v>
      </c>
    </row>
    <row r="3568" spans="1:7">
      <c r="A3568" s="270" t="s">
        <v>7046</v>
      </c>
      <c r="B3568" s="270" t="s">
        <v>7047</v>
      </c>
      <c r="C3568" s="270">
        <v>2538</v>
      </c>
      <c r="D3568" s="270">
        <v>989.82399999999996</v>
      </c>
      <c r="E3568" s="270">
        <v>12</v>
      </c>
      <c r="F3568" s="270">
        <v>1.32</v>
      </c>
      <c r="G3568" s="270" t="s">
        <v>220</v>
      </c>
    </row>
    <row r="3569" spans="1:7">
      <c r="A3569" s="270" t="s">
        <v>7048</v>
      </c>
      <c r="B3569" s="270" t="s">
        <v>7049</v>
      </c>
      <c r="C3569" s="270">
        <v>2594</v>
      </c>
      <c r="D3569" s="270">
        <v>1034.4380000000001</v>
      </c>
      <c r="E3569" s="270">
        <v>14</v>
      </c>
      <c r="F3569" s="270">
        <v>3.41</v>
      </c>
      <c r="G3569" s="270" t="s">
        <v>223</v>
      </c>
    </row>
    <row r="3570" spans="1:7">
      <c r="A3570" s="270" t="s">
        <v>7050</v>
      </c>
      <c r="B3570" s="270" t="s">
        <v>7051</v>
      </c>
      <c r="C3570" s="270">
        <v>2665</v>
      </c>
      <c r="D3570" s="270">
        <v>1050.0830000000001</v>
      </c>
      <c r="E3570" s="270">
        <v>14</v>
      </c>
      <c r="F3570" s="270">
        <v>3.3</v>
      </c>
      <c r="G3570" s="270" t="s">
        <v>223</v>
      </c>
    </row>
    <row r="3571" spans="1:7">
      <c r="A3571" s="270" t="s">
        <v>7052</v>
      </c>
      <c r="B3571" s="270" t="s">
        <v>7051</v>
      </c>
      <c r="C3571" s="270">
        <v>2666</v>
      </c>
      <c r="D3571" s="270">
        <v>1050.0830000000001</v>
      </c>
      <c r="E3571" s="270">
        <v>14</v>
      </c>
      <c r="F3571" s="270">
        <v>3.3</v>
      </c>
      <c r="G3571" s="270" t="s">
        <v>223</v>
      </c>
    </row>
    <row r="3572" spans="1:7">
      <c r="A3572" s="270" t="s">
        <v>7053</v>
      </c>
      <c r="B3572" s="270" t="s">
        <v>7054</v>
      </c>
      <c r="C3572" s="270">
        <v>2700</v>
      </c>
      <c r="D3572" s="270">
        <v>1014.489</v>
      </c>
      <c r="E3572" s="270">
        <v>13</v>
      </c>
      <c r="F3572" s="270">
        <v>0</v>
      </c>
      <c r="G3572" s="270" t="s">
        <v>217</v>
      </c>
    </row>
    <row r="3573" spans="1:7">
      <c r="A3573" s="270" t="s">
        <v>7055</v>
      </c>
      <c r="B3573" s="270" t="s">
        <v>7054</v>
      </c>
      <c r="C3573" s="270">
        <v>2770</v>
      </c>
      <c r="D3573" s="270">
        <v>1014.489</v>
      </c>
      <c r="E3573" s="270">
        <v>13</v>
      </c>
      <c r="F3573" s="270">
        <v>0</v>
      </c>
      <c r="G3573" s="270" t="s">
        <v>217</v>
      </c>
    </row>
    <row r="3574" spans="1:7">
      <c r="A3574" s="270" t="s">
        <v>7056</v>
      </c>
      <c r="B3574" s="270" t="s">
        <v>7057</v>
      </c>
      <c r="C3574" s="270">
        <v>2320</v>
      </c>
      <c r="D3574" s="270">
        <v>1069.71</v>
      </c>
      <c r="E3574" s="270">
        <v>15</v>
      </c>
      <c r="F3574" s="270">
        <v>0.55000000000000004</v>
      </c>
      <c r="G3574" s="270" t="s">
        <v>220</v>
      </c>
    </row>
    <row r="3575" spans="1:7">
      <c r="A3575" s="270" t="s">
        <v>7058</v>
      </c>
      <c r="B3575" s="270" t="s">
        <v>7059</v>
      </c>
      <c r="C3575" s="270">
        <v>2873</v>
      </c>
      <c r="D3575" s="270">
        <v>1022.8222</v>
      </c>
      <c r="E3575" s="270">
        <v>13</v>
      </c>
      <c r="F3575" s="270">
        <v>7.04</v>
      </c>
      <c r="G3575" s="270" t="s">
        <v>226</v>
      </c>
    </row>
    <row r="3576" spans="1:7">
      <c r="A3576" s="270" t="s">
        <v>7060</v>
      </c>
      <c r="B3576" s="270" t="s">
        <v>7061</v>
      </c>
      <c r="C3576" s="270">
        <v>2880</v>
      </c>
      <c r="D3576" s="270">
        <v>1012.1573000000001</v>
      </c>
      <c r="E3576" s="270">
        <v>13</v>
      </c>
      <c r="F3576" s="270">
        <v>4.09</v>
      </c>
      <c r="G3576" s="270" t="s">
        <v>223</v>
      </c>
    </row>
    <row r="3577" spans="1:7">
      <c r="A3577" s="270" t="s">
        <v>7062</v>
      </c>
      <c r="B3577" s="270" t="s">
        <v>7063</v>
      </c>
      <c r="C3577" s="270">
        <v>2727</v>
      </c>
      <c r="D3577" s="270">
        <v>1004.4505</v>
      </c>
      <c r="E3577" s="270">
        <v>13</v>
      </c>
      <c r="F3577" s="270">
        <v>2.2599999999999998</v>
      </c>
      <c r="G3577" s="270" t="s">
        <v>220</v>
      </c>
    </row>
    <row r="3578" spans="1:7">
      <c r="A3578" s="270" t="s">
        <v>7064</v>
      </c>
      <c r="B3578" s="270" t="s">
        <v>7065</v>
      </c>
      <c r="C3578" s="270">
        <v>2869</v>
      </c>
      <c r="D3578" s="270">
        <v>983.54050000000007</v>
      </c>
      <c r="E3578" s="270">
        <v>12</v>
      </c>
      <c r="F3578" s="270">
        <v>4.76</v>
      </c>
      <c r="G3578" s="270" t="s">
        <v>223</v>
      </c>
    </row>
    <row r="3579" spans="1:7">
      <c r="A3579" s="270" t="s">
        <v>7066</v>
      </c>
      <c r="B3579" s="270" t="s">
        <v>7067</v>
      </c>
      <c r="C3579" s="270">
        <v>4380</v>
      </c>
      <c r="D3579" s="270">
        <v>937</v>
      </c>
      <c r="E3579" s="270">
        <v>10</v>
      </c>
      <c r="F3579" s="270">
        <v>2.94</v>
      </c>
      <c r="G3579" s="270" t="s">
        <v>223</v>
      </c>
    </row>
    <row r="3580" spans="1:7">
      <c r="A3580" s="270" t="s">
        <v>7068</v>
      </c>
      <c r="B3580" s="270" t="s">
        <v>7069</v>
      </c>
      <c r="C3580" s="270">
        <v>2312</v>
      </c>
      <c r="D3580" s="270">
        <v>952.61800000000005</v>
      </c>
      <c r="E3580" s="270">
        <v>11</v>
      </c>
      <c r="F3580" s="270">
        <v>2.0699999999999998</v>
      </c>
      <c r="G3580" s="270" t="s">
        <v>220</v>
      </c>
    </row>
    <row r="3581" spans="1:7">
      <c r="A3581" s="270" t="s">
        <v>7070</v>
      </c>
      <c r="B3581" s="270" t="s">
        <v>7071</v>
      </c>
      <c r="C3581" s="270">
        <v>2720</v>
      </c>
      <c r="D3581" s="270">
        <v>983.70600000000002</v>
      </c>
      <c r="E3581" s="270">
        <v>12</v>
      </c>
      <c r="F3581" s="270">
        <v>2.334117647058823</v>
      </c>
      <c r="G3581" s="270" t="s">
        <v>220</v>
      </c>
    </row>
    <row r="3582" spans="1:7">
      <c r="A3582" s="270" t="s">
        <v>7072</v>
      </c>
      <c r="B3582" s="270" t="s">
        <v>7073</v>
      </c>
      <c r="C3582" s="270">
        <v>2287</v>
      </c>
      <c r="D3582" s="270">
        <v>1016.8440000000001</v>
      </c>
      <c r="E3582" s="270">
        <v>13</v>
      </c>
      <c r="F3582" s="270">
        <v>7.0000000000000007E-2</v>
      </c>
      <c r="G3582" s="270" t="s">
        <v>217</v>
      </c>
    </row>
    <row r="3583" spans="1:7">
      <c r="A3583" s="270" t="s">
        <v>7074</v>
      </c>
      <c r="B3583" s="270" t="s">
        <v>7075</v>
      </c>
      <c r="C3583" s="270">
        <v>2533</v>
      </c>
      <c r="D3583" s="270">
        <v>1078.7719999999999</v>
      </c>
      <c r="E3583" s="270">
        <v>16</v>
      </c>
      <c r="F3583" s="270">
        <v>0.2</v>
      </c>
      <c r="G3583" s="270" t="s">
        <v>217</v>
      </c>
    </row>
    <row r="3584" spans="1:7">
      <c r="A3584" s="270" t="s">
        <v>7076</v>
      </c>
      <c r="B3584" s="270" t="s">
        <v>7077</v>
      </c>
      <c r="C3584" s="270">
        <v>2462</v>
      </c>
      <c r="D3584" s="270">
        <v>918.76900000000001</v>
      </c>
      <c r="E3584" s="270">
        <v>9</v>
      </c>
      <c r="F3584" s="270">
        <v>3.41</v>
      </c>
      <c r="G3584" s="270" t="s">
        <v>223</v>
      </c>
    </row>
    <row r="3585" spans="1:7">
      <c r="A3585" s="270" t="s">
        <v>7078</v>
      </c>
      <c r="B3585" s="270" t="s">
        <v>7079</v>
      </c>
      <c r="C3585" s="270">
        <v>2830</v>
      </c>
      <c r="D3585" s="270">
        <v>1047.452</v>
      </c>
      <c r="E3585" s="270">
        <v>14</v>
      </c>
      <c r="F3585" s="270">
        <v>2.95</v>
      </c>
      <c r="G3585" s="270" t="s">
        <v>223</v>
      </c>
    </row>
    <row r="3586" spans="1:7">
      <c r="A3586" s="270" t="s">
        <v>7080</v>
      </c>
      <c r="B3586" s="270" t="s">
        <v>7081</v>
      </c>
      <c r="C3586" s="270">
        <v>2566</v>
      </c>
      <c r="D3586" s="270">
        <v>1053.2940000000001</v>
      </c>
      <c r="E3586" s="270">
        <v>15</v>
      </c>
      <c r="F3586" s="270">
        <v>0.1</v>
      </c>
      <c r="G3586" s="270" t="s">
        <v>217</v>
      </c>
    </row>
    <row r="3587" spans="1:7">
      <c r="A3587" s="270" t="s">
        <v>7082</v>
      </c>
      <c r="B3587" s="270" t="s">
        <v>7083</v>
      </c>
      <c r="C3587" s="270">
        <v>2566</v>
      </c>
      <c r="D3587" s="270">
        <v>921.745</v>
      </c>
      <c r="E3587" s="270">
        <v>9</v>
      </c>
      <c r="F3587" s="270">
        <v>0</v>
      </c>
      <c r="G3587" s="270" t="s">
        <v>217</v>
      </c>
    </row>
    <row r="3588" spans="1:7">
      <c r="A3588" s="270" t="s">
        <v>7084</v>
      </c>
      <c r="B3588" s="270" t="s">
        <v>7085</v>
      </c>
      <c r="C3588" s="270">
        <v>2480</v>
      </c>
      <c r="D3588" s="270">
        <v>984.46600000000012</v>
      </c>
      <c r="E3588" s="270">
        <v>12</v>
      </c>
      <c r="F3588" s="270">
        <v>1.1200000000000001</v>
      </c>
      <c r="G3588" s="270" t="s">
        <v>220</v>
      </c>
    </row>
    <row r="3589" spans="1:7">
      <c r="A3589" s="270" t="s">
        <v>7086</v>
      </c>
      <c r="B3589" s="270" t="s">
        <v>7087</v>
      </c>
      <c r="C3589" s="270">
        <v>2548</v>
      </c>
      <c r="D3589" s="270">
        <v>1024</v>
      </c>
      <c r="E3589" s="270">
        <v>13</v>
      </c>
      <c r="F3589" s="270">
        <v>3.16</v>
      </c>
      <c r="G3589" s="270" t="s">
        <v>223</v>
      </c>
    </row>
    <row r="3590" spans="1:7">
      <c r="A3590" s="270" t="s">
        <v>7088</v>
      </c>
      <c r="B3590" s="270" t="s">
        <v>7089</v>
      </c>
      <c r="C3590" s="270">
        <v>2228</v>
      </c>
      <c r="D3590" s="270">
        <v>1037.258</v>
      </c>
      <c r="E3590" s="270">
        <v>14</v>
      </c>
      <c r="F3590" s="270">
        <v>0</v>
      </c>
      <c r="G3590" s="270" t="s">
        <v>217</v>
      </c>
    </row>
    <row r="3591" spans="1:7">
      <c r="A3591" s="270" t="s">
        <v>7090</v>
      </c>
      <c r="B3591" s="270" t="s">
        <v>7091</v>
      </c>
      <c r="C3591" s="270">
        <v>2330</v>
      </c>
      <c r="D3591" s="270">
        <v>1079</v>
      </c>
      <c r="E3591" s="270">
        <v>16</v>
      </c>
      <c r="F3591" s="270">
        <v>2.0299999999999998</v>
      </c>
      <c r="G3591" s="270" t="s">
        <v>220</v>
      </c>
    </row>
    <row r="3592" spans="1:7">
      <c r="A3592" s="270" t="s">
        <v>7092</v>
      </c>
      <c r="B3592" s="270" t="s">
        <v>7093</v>
      </c>
      <c r="C3592" s="270">
        <v>2478</v>
      </c>
      <c r="D3592" s="270">
        <v>1014.1171999999999</v>
      </c>
      <c r="E3592" s="270">
        <v>13</v>
      </c>
      <c r="F3592" s="270">
        <v>0.77</v>
      </c>
      <c r="G3592" s="270" t="s">
        <v>220</v>
      </c>
    </row>
    <row r="3593" spans="1:7">
      <c r="A3593" s="270" t="s">
        <v>7094</v>
      </c>
      <c r="B3593" s="270" t="s">
        <v>7095</v>
      </c>
      <c r="C3593" s="270">
        <v>2264</v>
      </c>
      <c r="D3593" s="270">
        <v>996.89499999999998</v>
      </c>
      <c r="E3593" s="270">
        <v>12</v>
      </c>
      <c r="F3593" s="270">
        <v>0.21</v>
      </c>
      <c r="G3593" s="270" t="s">
        <v>220</v>
      </c>
    </row>
    <row r="3594" spans="1:7">
      <c r="A3594" s="270" t="s">
        <v>7096</v>
      </c>
      <c r="B3594" s="270" t="s">
        <v>7097</v>
      </c>
      <c r="C3594" s="270">
        <v>2665</v>
      </c>
      <c r="D3594" s="270">
        <v>1037.4760000000001</v>
      </c>
      <c r="E3594" s="270">
        <v>14</v>
      </c>
      <c r="F3594" s="270">
        <v>4.45</v>
      </c>
      <c r="G3594" s="270" t="s">
        <v>223</v>
      </c>
    </row>
    <row r="3595" spans="1:7">
      <c r="A3595" s="270" t="s">
        <v>7098</v>
      </c>
      <c r="B3595" s="270" t="s">
        <v>7097</v>
      </c>
      <c r="C3595" s="270">
        <v>2671</v>
      </c>
      <c r="D3595" s="270">
        <v>1037.4760000000001</v>
      </c>
      <c r="E3595" s="270">
        <v>14</v>
      </c>
      <c r="F3595" s="270">
        <v>4.45</v>
      </c>
      <c r="G3595" s="270" t="s">
        <v>223</v>
      </c>
    </row>
    <row r="3596" spans="1:7">
      <c r="A3596" s="270" t="s">
        <v>7099</v>
      </c>
      <c r="B3596" s="270" t="s">
        <v>7100</v>
      </c>
      <c r="C3596" s="270">
        <v>2449</v>
      </c>
      <c r="D3596" s="270">
        <v>901</v>
      </c>
      <c r="E3596" s="270">
        <v>9</v>
      </c>
      <c r="F3596" s="270">
        <v>3.38</v>
      </c>
      <c r="G3596" s="270" t="s">
        <v>223</v>
      </c>
    </row>
    <row r="3597" spans="1:7">
      <c r="A3597" s="270" t="s">
        <v>7101</v>
      </c>
      <c r="B3597" s="270" t="s">
        <v>7102</v>
      </c>
      <c r="C3597" s="270">
        <v>2756</v>
      </c>
      <c r="D3597" s="270">
        <v>1019.2425333333335</v>
      </c>
      <c r="E3597" s="270">
        <v>13</v>
      </c>
      <c r="F3597" s="270">
        <v>0.33</v>
      </c>
      <c r="G3597" s="270" t="s">
        <v>220</v>
      </c>
    </row>
    <row r="3598" spans="1:7">
      <c r="A3598" s="270" t="s">
        <v>7103</v>
      </c>
      <c r="B3598" s="270" t="s">
        <v>7104</v>
      </c>
      <c r="C3598" s="270">
        <v>2795</v>
      </c>
      <c r="D3598" s="270">
        <v>900.64</v>
      </c>
      <c r="E3598" s="270">
        <v>8</v>
      </c>
      <c r="F3598" s="270">
        <v>0.85</v>
      </c>
      <c r="G3598" s="270" t="s">
        <v>220</v>
      </c>
    </row>
    <row r="3599" spans="1:7">
      <c r="A3599" s="270" t="s">
        <v>7105</v>
      </c>
      <c r="B3599" s="270" t="s">
        <v>7104</v>
      </c>
      <c r="C3599" s="270">
        <v>2911</v>
      </c>
      <c r="D3599" s="270">
        <v>900.64</v>
      </c>
      <c r="E3599" s="270">
        <v>8</v>
      </c>
      <c r="F3599" s="270">
        <v>0</v>
      </c>
      <c r="G3599" s="270" t="s">
        <v>217</v>
      </c>
    </row>
    <row r="3600" spans="1:7">
      <c r="A3600" s="270" t="s">
        <v>7106</v>
      </c>
      <c r="B3600" s="270" t="s">
        <v>7107</v>
      </c>
      <c r="C3600" s="270">
        <v>2330</v>
      </c>
      <c r="D3600" s="270">
        <v>1088</v>
      </c>
      <c r="E3600" s="270">
        <v>16</v>
      </c>
      <c r="F3600" s="270">
        <v>0</v>
      </c>
      <c r="G3600" s="270" t="s">
        <v>220</v>
      </c>
    </row>
    <row r="3601" spans="1:7">
      <c r="A3601" s="270" t="s">
        <v>7108</v>
      </c>
      <c r="B3601" s="270" t="s">
        <v>7109</v>
      </c>
      <c r="C3601" s="270">
        <v>2330</v>
      </c>
      <c r="D3601" s="270">
        <v>1023.8725151515149</v>
      </c>
      <c r="E3601" s="270">
        <v>13</v>
      </c>
      <c r="F3601" s="270">
        <v>1.9385964912280704</v>
      </c>
      <c r="G3601" s="270" t="s">
        <v>220</v>
      </c>
    </row>
    <row r="3602" spans="1:7">
      <c r="A3602" s="270" t="s">
        <v>7110</v>
      </c>
      <c r="B3602" s="270" t="s">
        <v>7111</v>
      </c>
      <c r="C3602" s="270">
        <v>2430</v>
      </c>
      <c r="D3602" s="270">
        <v>980</v>
      </c>
      <c r="E3602" s="270">
        <v>12</v>
      </c>
      <c r="F3602" s="270">
        <v>1.5296000000000003</v>
      </c>
      <c r="G3602" s="270" t="s">
        <v>220</v>
      </c>
    </row>
    <row r="3603" spans="1:7">
      <c r="A3603" s="270" t="s">
        <v>7112</v>
      </c>
      <c r="B3603" s="270" t="s">
        <v>7113</v>
      </c>
      <c r="C3603" s="270">
        <v>2648</v>
      </c>
      <c r="D3603" s="270">
        <v>984.56978571428579</v>
      </c>
      <c r="E3603" s="270">
        <v>12</v>
      </c>
      <c r="F3603" s="270">
        <v>9.85</v>
      </c>
      <c r="G3603" s="270" t="s">
        <v>226</v>
      </c>
    </row>
    <row r="3604" spans="1:7">
      <c r="A3604" s="270" t="s">
        <v>7114</v>
      </c>
      <c r="B3604" s="270" t="s">
        <v>7115</v>
      </c>
      <c r="C3604" s="270">
        <v>2650</v>
      </c>
      <c r="D3604" s="270">
        <v>1041.5604909090912</v>
      </c>
      <c r="E3604" s="270">
        <v>14</v>
      </c>
      <c r="F3604" s="270">
        <v>2.77</v>
      </c>
      <c r="G3604" s="270" t="s">
        <v>223</v>
      </c>
    </row>
    <row r="3605" spans="1:7">
      <c r="A3605" s="270" t="s">
        <v>7116</v>
      </c>
      <c r="B3605" s="270" t="s">
        <v>7117</v>
      </c>
      <c r="C3605" s="270">
        <v>2575</v>
      </c>
      <c r="D3605" s="270">
        <v>1024.134</v>
      </c>
      <c r="E3605" s="270">
        <v>13</v>
      </c>
      <c r="F3605" s="270">
        <v>0.3</v>
      </c>
      <c r="G3605" s="270" t="s">
        <v>220</v>
      </c>
    </row>
    <row r="3606" spans="1:7">
      <c r="A3606" s="270" t="s">
        <v>7118</v>
      </c>
      <c r="B3606" s="270" t="s">
        <v>7119</v>
      </c>
      <c r="C3606" s="270">
        <v>2731</v>
      </c>
      <c r="D3606" s="270">
        <v>1014.8579999999999</v>
      </c>
      <c r="E3606" s="270">
        <v>13</v>
      </c>
      <c r="F3606" s="270">
        <v>1.53</v>
      </c>
      <c r="G3606" s="270" t="s">
        <v>220</v>
      </c>
    </row>
    <row r="3607" spans="1:7">
      <c r="A3607" s="270" t="s">
        <v>7120</v>
      </c>
      <c r="B3607" s="270" t="s">
        <v>7121</v>
      </c>
      <c r="C3607" s="270">
        <v>2731</v>
      </c>
      <c r="D3607" s="270">
        <v>1014.8579999999999</v>
      </c>
      <c r="E3607" s="270">
        <v>13</v>
      </c>
      <c r="F3607" s="270">
        <v>1.32</v>
      </c>
      <c r="G3607" s="270" t="s">
        <v>220</v>
      </c>
    </row>
    <row r="3608" spans="1:7">
      <c r="A3608" s="270" t="s">
        <v>7122</v>
      </c>
      <c r="B3608" s="270" t="s">
        <v>7123</v>
      </c>
      <c r="C3608" s="270">
        <v>2480</v>
      </c>
      <c r="D3608" s="270">
        <v>1036.5999999999999</v>
      </c>
      <c r="E3608" s="270">
        <v>14</v>
      </c>
      <c r="F3608" s="270">
        <v>0.84</v>
      </c>
      <c r="G3608" s="270" t="s">
        <v>220</v>
      </c>
    </row>
    <row r="3609" spans="1:7">
      <c r="A3609" s="270" t="s">
        <v>7124</v>
      </c>
      <c r="B3609" s="270" t="s">
        <v>7125</v>
      </c>
      <c r="C3609" s="270">
        <v>2550</v>
      </c>
      <c r="D3609" s="270">
        <v>973.77300000000002</v>
      </c>
      <c r="E3609" s="270">
        <v>11</v>
      </c>
      <c r="F3609" s="270">
        <v>3.3419512195121941</v>
      </c>
      <c r="G3609" s="270" t="s">
        <v>223</v>
      </c>
    </row>
    <row r="3610" spans="1:7">
      <c r="A3610" s="270" t="s">
        <v>7126</v>
      </c>
      <c r="B3610" s="270" t="s">
        <v>7127</v>
      </c>
      <c r="C3610" s="270">
        <v>2537</v>
      </c>
      <c r="D3610" s="270">
        <v>1005.818</v>
      </c>
      <c r="E3610" s="270">
        <v>13</v>
      </c>
      <c r="F3610" s="270">
        <v>2.0699999999999998</v>
      </c>
      <c r="G3610" s="270" t="s">
        <v>220</v>
      </c>
    </row>
    <row r="3611" spans="1:7">
      <c r="A3611" s="270" t="s">
        <v>7128</v>
      </c>
      <c r="B3611" s="270" t="s">
        <v>7129</v>
      </c>
      <c r="C3611" s="270">
        <v>2370</v>
      </c>
      <c r="D3611" s="270">
        <v>988.2</v>
      </c>
      <c r="E3611" s="270">
        <v>12</v>
      </c>
      <c r="F3611" s="270">
        <v>3.770588235294118</v>
      </c>
      <c r="G3611" s="270" t="s">
        <v>223</v>
      </c>
    </row>
    <row r="3612" spans="1:7">
      <c r="A3612" s="270" t="s">
        <v>7130</v>
      </c>
      <c r="B3612" s="270" t="s">
        <v>7131</v>
      </c>
      <c r="C3612" s="270">
        <v>2707</v>
      </c>
      <c r="D3612" s="270">
        <v>1038.8935000000001</v>
      </c>
      <c r="E3612" s="270">
        <v>14</v>
      </c>
      <c r="F3612" s="270">
        <v>6.4</v>
      </c>
      <c r="G3612" s="270" t="s">
        <v>226</v>
      </c>
    </row>
    <row r="3613" spans="1:7">
      <c r="A3613" s="270" t="s">
        <v>7132</v>
      </c>
      <c r="B3613" s="270" t="s">
        <v>7133</v>
      </c>
      <c r="C3613" s="270">
        <v>2833</v>
      </c>
      <c r="D3613" s="270">
        <v>983.673</v>
      </c>
      <c r="E3613" s="270">
        <v>12</v>
      </c>
      <c r="F3613" s="270">
        <v>9.4499999999999993</v>
      </c>
      <c r="G3613" s="270" t="s">
        <v>226</v>
      </c>
    </row>
    <row r="3614" spans="1:7">
      <c r="A3614" s="270" t="s">
        <v>7134</v>
      </c>
      <c r="B3614" s="270" t="s">
        <v>7135</v>
      </c>
      <c r="C3614" s="270">
        <v>2550</v>
      </c>
      <c r="D3614" s="270">
        <v>989</v>
      </c>
      <c r="E3614" s="270">
        <v>12</v>
      </c>
      <c r="F3614" s="270">
        <v>3.7</v>
      </c>
      <c r="G3614" s="270" t="s">
        <v>223</v>
      </c>
    </row>
    <row r="3615" spans="1:7">
      <c r="A3615" s="270" t="s">
        <v>7136</v>
      </c>
      <c r="B3615" s="270" t="s">
        <v>7137</v>
      </c>
      <c r="C3615" s="270">
        <v>2775</v>
      </c>
      <c r="D3615" s="270">
        <v>1006.593</v>
      </c>
      <c r="E3615" s="270">
        <v>13</v>
      </c>
      <c r="F3615" s="270">
        <v>2.29</v>
      </c>
      <c r="G3615" s="270" t="s">
        <v>220</v>
      </c>
    </row>
    <row r="3616" spans="1:7">
      <c r="A3616" s="270" t="s">
        <v>7138</v>
      </c>
      <c r="B3616" s="270" t="s">
        <v>7139</v>
      </c>
      <c r="C3616" s="270">
        <v>2536</v>
      </c>
      <c r="D3616" s="270">
        <v>924.66700000000003</v>
      </c>
      <c r="E3616" s="270">
        <v>9</v>
      </c>
      <c r="F3616" s="270">
        <v>1.96</v>
      </c>
      <c r="G3616" s="270" t="s">
        <v>220</v>
      </c>
    </row>
    <row r="3617" spans="1:7">
      <c r="A3617" s="270" t="s">
        <v>7140</v>
      </c>
      <c r="B3617" s="270" t="s">
        <v>7139</v>
      </c>
      <c r="C3617" s="270">
        <v>2850</v>
      </c>
      <c r="D3617" s="270">
        <v>973.43299999999999</v>
      </c>
      <c r="E3617" s="270">
        <v>11</v>
      </c>
      <c r="F3617" s="270">
        <v>1.96</v>
      </c>
      <c r="G3617" s="270" t="s">
        <v>220</v>
      </c>
    </row>
    <row r="3618" spans="1:7">
      <c r="A3618" s="270" t="s">
        <v>7141</v>
      </c>
      <c r="B3618" s="270" t="s">
        <v>7142</v>
      </c>
      <c r="C3618" s="270">
        <v>2804</v>
      </c>
      <c r="D3618" s="270">
        <v>991.85874999999999</v>
      </c>
      <c r="E3618" s="270">
        <v>12</v>
      </c>
      <c r="F3618" s="270">
        <v>2.77</v>
      </c>
      <c r="G3618" s="270" t="s">
        <v>223</v>
      </c>
    </row>
    <row r="3619" spans="1:7">
      <c r="A3619" s="270" t="s">
        <v>7143</v>
      </c>
      <c r="B3619" s="270" t="s">
        <v>7144</v>
      </c>
      <c r="C3619" s="270">
        <v>2810</v>
      </c>
      <c r="D3619" s="270">
        <v>997.95533333333356</v>
      </c>
      <c r="E3619" s="270">
        <v>12</v>
      </c>
      <c r="F3619" s="270">
        <v>3.07</v>
      </c>
      <c r="G3619" s="270" t="s">
        <v>223</v>
      </c>
    </row>
    <row r="3620" spans="1:7">
      <c r="A3620" s="270" t="s">
        <v>7145</v>
      </c>
      <c r="B3620" s="270" t="s">
        <v>7146</v>
      </c>
      <c r="C3620" s="270">
        <v>2538</v>
      </c>
      <c r="D3620" s="270">
        <v>1012.818</v>
      </c>
      <c r="E3620" s="270">
        <v>13</v>
      </c>
      <c r="F3620" s="270">
        <v>1.5166666666666666</v>
      </c>
      <c r="G3620" s="270" t="s">
        <v>220</v>
      </c>
    </row>
    <row r="3621" spans="1:7">
      <c r="A3621" s="270" t="s">
        <v>7147</v>
      </c>
      <c r="B3621" s="270" t="s">
        <v>7148</v>
      </c>
      <c r="C3621" s="270">
        <v>2422</v>
      </c>
      <c r="D3621" s="270">
        <v>985.95321739130429</v>
      </c>
      <c r="E3621" s="270">
        <v>12</v>
      </c>
      <c r="F3621" s="270">
        <v>2.2400000000000002</v>
      </c>
      <c r="G3621" s="270" t="s">
        <v>220</v>
      </c>
    </row>
    <row r="3622" spans="1:7">
      <c r="A3622" s="270" t="s">
        <v>7149</v>
      </c>
      <c r="B3622" s="270" t="s">
        <v>7150</v>
      </c>
      <c r="C3622" s="270">
        <v>2422</v>
      </c>
      <c r="D3622" s="270">
        <v>1016.571</v>
      </c>
      <c r="E3622" s="270">
        <v>13</v>
      </c>
      <c r="F3622" s="270">
        <v>2.7056666666666671</v>
      </c>
      <c r="G3622" s="270" t="s">
        <v>223</v>
      </c>
    </row>
    <row r="3623" spans="1:7">
      <c r="A3623" s="270" t="s">
        <v>7151</v>
      </c>
      <c r="B3623" s="270" t="s">
        <v>7152</v>
      </c>
      <c r="C3623" s="270">
        <v>2830</v>
      </c>
      <c r="D3623" s="270">
        <v>1009.077</v>
      </c>
      <c r="E3623" s="270">
        <v>13</v>
      </c>
      <c r="F3623" s="270">
        <v>2.766428571428571</v>
      </c>
      <c r="G3623" s="270" t="s">
        <v>223</v>
      </c>
    </row>
    <row r="3624" spans="1:7">
      <c r="A3624" s="270" t="s">
        <v>7153</v>
      </c>
      <c r="B3624" s="270" t="s">
        <v>7154</v>
      </c>
      <c r="C3624" s="270">
        <v>2372</v>
      </c>
      <c r="D3624" s="270">
        <v>982.71400000000006</v>
      </c>
      <c r="E3624" s="270">
        <v>12</v>
      </c>
      <c r="F3624" s="270">
        <v>5.58</v>
      </c>
      <c r="G3624" s="270" t="s">
        <v>223</v>
      </c>
    </row>
    <row r="3625" spans="1:7">
      <c r="A3625" s="270" t="s">
        <v>7155</v>
      </c>
      <c r="B3625" s="270" t="s">
        <v>7156</v>
      </c>
      <c r="C3625" s="270">
        <v>2460</v>
      </c>
      <c r="D3625" s="270">
        <v>898</v>
      </c>
      <c r="E3625" s="270">
        <v>8</v>
      </c>
      <c r="F3625" s="270">
        <v>2.925238095238095</v>
      </c>
      <c r="G3625" s="270" t="s">
        <v>223</v>
      </c>
    </row>
    <row r="3626" spans="1:7">
      <c r="A3626" s="270" t="s">
        <v>7157</v>
      </c>
      <c r="B3626" s="270" t="s">
        <v>7158</v>
      </c>
      <c r="C3626" s="270">
        <v>2460</v>
      </c>
      <c r="D3626" s="270">
        <v>917.2891777777786</v>
      </c>
      <c r="E3626" s="270">
        <v>9</v>
      </c>
      <c r="F3626" s="270">
        <v>2.34</v>
      </c>
      <c r="G3626" s="270" t="s">
        <v>220</v>
      </c>
    </row>
    <row r="3627" spans="1:7">
      <c r="A3627" s="270" t="s">
        <v>7159</v>
      </c>
      <c r="B3627" s="270" t="s">
        <v>7160</v>
      </c>
      <c r="C3627" s="270">
        <v>2775</v>
      </c>
      <c r="D3627" s="270">
        <v>981.72029999999995</v>
      </c>
      <c r="E3627" s="270">
        <v>12</v>
      </c>
      <c r="F3627" s="270">
        <v>2.4300000000000002</v>
      </c>
      <c r="G3627" s="270" t="s">
        <v>223</v>
      </c>
    </row>
    <row r="3628" spans="1:7">
      <c r="A3628" s="270" t="s">
        <v>7161</v>
      </c>
      <c r="B3628" s="270" t="s">
        <v>7162</v>
      </c>
      <c r="C3628" s="270">
        <v>2842</v>
      </c>
      <c r="D3628" s="270">
        <v>973.6</v>
      </c>
      <c r="E3628" s="270">
        <v>11</v>
      </c>
      <c r="F3628" s="270">
        <v>4.54</v>
      </c>
      <c r="G3628" s="270" t="s">
        <v>223</v>
      </c>
    </row>
    <row r="3629" spans="1:7">
      <c r="A3629" s="270" t="s">
        <v>7163</v>
      </c>
      <c r="B3629" s="270" t="s">
        <v>7164</v>
      </c>
      <c r="C3629" s="270">
        <v>2539</v>
      </c>
      <c r="D3629" s="270">
        <v>980.66700000000003</v>
      </c>
      <c r="E3629" s="270">
        <v>12</v>
      </c>
      <c r="F3629" s="270">
        <v>1.6785714285714286</v>
      </c>
      <c r="G3629" s="270" t="s">
        <v>220</v>
      </c>
    </row>
    <row r="3630" spans="1:7">
      <c r="A3630" s="270" t="s">
        <v>7165</v>
      </c>
      <c r="B3630" s="270" t="s">
        <v>7166</v>
      </c>
      <c r="C3630" s="270">
        <v>2539</v>
      </c>
      <c r="D3630" s="270">
        <v>994.56299999999999</v>
      </c>
      <c r="E3630" s="270">
        <v>12</v>
      </c>
      <c r="F3630" s="270">
        <v>1.34</v>
      </c>
      <c r="G3630" s="270" t="s">
        <v>220</v>
      </c>
    </row>
    <row r="3631" spans="1:7">
      <c r="A3631" s="270" t="s">
        <v>7167</v>
      </c>
      <c r="B3631" s="270" t="s">
        <v>7168</v>
      </c>
      <c r="C3631" s="270">
        <v>2866</v>
      </c>
      <c r="D3631" s="270">
        <v>1003.601</v>
      </c>
      <c r="E3631" s="270">
        <v>13</v>
      </c>
      <c r="F3631" s="270">
        <v>2.06</v>
      </c>
      <c r="G3631" s="270" t="s">
        <v>220</v>
      </c>
    </row>
    <row r="3632" spans="1:7">
      <c r="A3632" s="270" t="s">
        <v>7169</v>
      </c>
      <c r="B3632" s="270" t="s">
        <v>7170</v>
      </c>
      <c r="C3632" s="270">
        <v>2103</v>
      </c>
      <c r="D3632" s="270">
        <v>1082.971</v>
      </c>
      <c r="E3632" s="270">
        <v>16</v>
      </c>
      <c r="F3632" s="270">
        <v>0</v>
      </c>
      <c r="G3632" s="270" t="s">
        <v>217</v>
      </c>
    </row>
    <row r="3633" spans="1:7">
      <c r="A3633" s="270" t="s">
        <v>7171</v>
      </c>
      <c r="B3633" s="270" t="s">
        <v>7170</v>
      </c>
      <c r="C3633" s="270">
        <v>2577</v>
      </c>
      <c r="D3633" s="270">
        <v>1082.971</v>
      </c>
      <c r="E3633" s="270">
        <v>16</v>
      </c>
      <c r="F3633" s="270">
        <v>0</v>
      </c>
      <c r="G3633" s="270" t="s">
        <v>217</v>
      </c>
    </row>
    <row r="3634" spans="1:7">
      <c r="A3634" s="270" t="s">
        <v>7172</v>
      </c>
      <c r="B3634" s="270" t="s">
        <v>7173</v>
      </c>
      <c r="C3634" s="270">
        <v>2648</v>
      </c>
      <c r="D3634" s="270">
        <v>1006</v>
      </c>
      <c r="E3634" s="270">
        <v>13</v>
      </c>
      <c r="F3634" s="270">
        <v>3.25</v>
      </c>
      <c r="G3634" s="270" t="s">
        <v>223</v>
      </c>
    </row>
    <row r="3635" spans="1:7">
      <c r="A3635" s="270" t="s">
        <v>7174</v>
      </c>
      <c r="B3635" s="270" t="s">
        <v>7173</v>
      </c>
      <c r="C3635" s="270">
        <v>2738</v>
      </c>
      <c r="D3635" s="270">
        <v>1006</v>
      </c>
      <c r="E3635" s="270">
        <v>13</v>
      </c>
      <c r="F3635" s="270">
        <v>3.25</v>
      </c>
      <c r="G3635" s="270" t="s">
        <v>223</v>
      </c>
    </row>
    <row r="3636" spans="1:7">
      <c r="A3636" s="270" t="s">
        <v>7175</v>
      </c>
      <c r="B3636" s="270" t="s">
        <v>7176</v>
      </c>
      <c r="C3636" s="270">
        <v>2480</v>
      </c>
      <c r="D3636" s="270">
        <v>980</v>
      </c>
      <c r="E3636" s="270">
        <v>12</v>
      </c>
      <c r="F3636" s="270">
        <v>1.0053448275862069</v>
      </c>
      <c r="G3636" s="270" t="s">
        <v>220</v>
      </c>
    </row>
    <row r="3637" spans="1:7">
      <c r="A3637" s="270" t="s">
        <v>7177</v>
      </c>
      <c r="B3637" s="270" t="s">
        <v>7178</v>
      </c>
      <c r="C3637" s="270">
        <v>2540</v>
      </c>
      <c r="D3637" s="270">
        <v>806.78899999999999</v>
      </c>
      <c r="E3637" s="270">
        <v>5</v>
      </c>
      <c r="F3637" s="270">
        <v>0.95081632653061199</v>
      </c>
      <c r="G3637" s="270" t="s">
        <v>220</v>
      </c>
    </row>
    <row r="3638" spans="1:7">
      <c r="A3638" s="270" t="s">
        <v>7179</v>
      </c>
      <c r="B3638" s="270" t="s">
        <v>7180</v>
      </c>
      <c r="C3638" s="270">
        <v>2430</v>
      </c>
      <c r="D3638" s="270">
        <v>984</v>
      </c>
      <c r="E3638" s="270">
        <v>12</v>
      </c>
      <c r="F3638" s="270">
        <v>1.5296000000000003</v>
      </c>
      <c r="G3638" s="270" t="s">
        <v>220</v>
      </c>
    </row>
    <row r="3639" spans="1:7">
      <c r="A3639" s="270" t="s">
        <v>7181</v>
      </c>
      <c r="B3639" s="270" t="s">
        <v>7182</v>
      </c>
      <c r="C3639" s="270">
        <v>2622</v>
      </c>
      <c r="D3639" s="270">
        <v>784.14300000000003</v>
      </c>
      <c r="E3639" s="270">
        <v>4</v>
      </c>
      <c r="F3639" s="270">
        <v>2.0699999999999998</v>
      </c>
      <c r="G3639" s="270" t="s">
        <v>220</v>
      </c>
    </row>
    <row r="3640" spans="1:7">
      <c r="A3640" s="270" t="s">
        <v>7183</v>
      </c>
      <c r="B3640" s="270" t="s">
        <v>7184</v>
      </c>
      <c r="C3640" s="270">
        <v>2622</v>
      </c>
      <c r="D3640" s="270">
        <v>1011.917</v>
      </c>
      <c r="E3640" s="270">
        <v>13</v>
      </c>
      <c r="F3640" s="270">
        <v>1.97</v>
      </c>
      <c r="G3640" s="270" t="s">
        <v>220</v>
      </c>
    </row>
    <row r="3641" spans="1:7">
      <c r="A3641" s="270" t="s">
        <v>7185</v>
      </c>
      <c r="B3641" s="270" t="s">
        <v>7186</v>
      </c>
      <c r="C3641" s="270">
        <v>2470</v>
      </c>
      <c r="D3641" s="270">
        <v>875.33299999999997</v>
      </c>
      <c r="E3641" s="270">
        <v>7</v>
      </c>
      <c r="F3641" s="270">
        <v>1.74</v>
      </c>
      <c r="G3641" s="270" t="s">
        <v>220</v>
      </c>
    </row>
    <row r="3642" spans="1:7">
      <c r="A3642" s="270" t="s">
        <v>7187</v>
      </c>
      <c r="B3642" s="270" t="s">
        <v>7188</v>
      </c>
      <c r="C3642" s="270">
        <v>2675</v>
      </c>
      <c r="D3642" s="270">
        <v>1025.1110000000001</v>
      </c>
      <c r="E3642" s="270">
        <v>13</v>
      </c>
      <c r="F3642" s="270">
        <v>7.7560000000000002</v>
      </c>
      <c r="G3642" s="270" t="s">
        <v>226</v>
      </c>
    </row>
    <row r="3643" spans="1:7">
      <c r="A3643" s="270" t="s">
        <v>7189</v>
      </c>
      <c r="B3643" s="270" t="s">
        <v>7190</v>
      </c>
      <c r="C3643" s="270">
        <v>2850</v>
      </c>
      <c r="D3643" s="270">
        <v>989</v>
      </c>
      <c r="E3643" s="270">
        <v>12</v>
      </c>
      <c r="F3643" s="270">
        <v>3.1293617021276594</v>
      </c>
      <c r="G3643" s="270" t="s">
        <v>223</v>
      </c>
    </row>
    <row r="3644" spans="1:7">
      <c r="A3644" s="270" t="s">
        <v>7191</v>
      </c>
      <c r="B3644" s="270" t="s">
        <v>7192</v>
      </c>
      <c r="C3644" s="270">
        <v>2415</v>
      </c>
      <c r="D3644" s="270">
        <v>964.96299999999997</v>
      </c>
      <c r="E3644" s="270">
        <v>11</v>
      </c>
      <c r="F3644" s="270">
        <v>2.21</v>
      </c>
      <c r="G3644" s="270" t="s">
        <v>220</v>
      </c>
    </row>
    <row r="3645" spans="1:7">
      <c r="A3645" s="270" t="s">
        <v>7193</v>
      </c>
      <c r="B3645" s="270" t="s">
        <v>7194</v>
      </c>
      <c r="C3645" s="270">
        <v>2324</v>
      </c>
      <c r="D3645" s="270">
        <v>981.21281818181785</v>
      </c>
      <c r="E3645" s="270">
        <v>12</v>
      </c>
      <c r="F3645" s="270">
        <v>1.39</v>
      </c>
      <c r="G3645" s="270" t="s">
        <v>220</v>
      </c>
    </row>
    <row r="3646" spans="1:7">
      <c r="A3646" s="270" t="s">
        <v>7195</v>
      </c>
      <c r="B3646" s="270" t="s">
        <v>7196</v>
      </c>
      <c r="C3646" s="270">
        <v>2876</v>
      </c>
      <c r="D3646" s="270">
        <v>1014.9425000000001</v>
      </c>
      <c r="E3646" s="270">
        <v>13</v>
      </c>
      <c r="F3646" s="270">
        <v>4.8600000000000003</v>
      </c>
      <c r="G3646" s="270" t="s">
        <v>223</v>
      </c>
    </row>
    <row r="3647" spans="1:7">
      <c r="A3647" s="270" t="s">
        <v>7197</v>
      </c>
      <c r="B3647" s="270" t="s">
        <v>7198</v>
      </c>
      <c r="C3647" s="270">
        <v>2594</v>
      </c>
      <c r="D3647" s="270">
        <v>1004</v>
      </c>
      <c r="E3647" s="270">
        <v>13</v>
      </c>
      <c r="F3647" s="270">
        <v>2.62</v>
      </c>
      <c r="G3647" s="270" t="s">
        <v>223</v>
      </c>
    </row>
    <row r="3648" spans="1:7">
      <c r="A3648" s="270" t="s">
        <v>7199</v>
      </c>
      <c r="B3648" s="270" t="s">
        <v>7200</v>
      </c>
      <c r="C3648" s="270">
        <v>2482</v>
      </c>
      <c r="D3648" s="270">
        <v>950</v>
      </c>
      <c r="E3648" s="270">
        <v>10</v>
      </c>
      <c r="F3648" s="270">
        <v>0.80166666666666675</v>
      </c>
      <c r="G3648" s="270" t="s">
        <v>220</v>
      </c>
    </row>
    <row r="3649" spans="1:7">
      <c r="A3649" s="270" t="s">
        <v>7201</v>
      </c>
      <c r="B3649" s="270" t="s">
        <v>7202</v>
      </c>
      <c r="C3649" s="270">
        <v>2820</v>
      </c>
      <c r="D3649" s="270">
        <v>1020.21</v>
      </c>
      <c r="E3649" s="270">
        <v>13</v>
      </c>
      <c r="F3649" s="270">
        <v>3.2517857142857136</v>
      </c>
      <c r="G3649" s="270" t="s">
        <v>223</v>
      </c>
    </row>
    <row r="3650" spans="1:7">
      <c r="A3650" s="270" t="s">
        <v>7203</v>
      </c>
      <c r="B3650" s="270" t="s">
        <v>7204</v>
      </c>
      <c r="C3650" s="270">
        <v>2217</v>
      </c>
      <c r="D3650" s="270">
        <v>1018.381</v>
      </c>
      <c r="E3650" s="270">
        <v>13</v>
      </c>
      <c r="F3650" s="270">
        <v>0</v>
      </c>
      <c r="G3650" s="270" t="s">
        <v>217</v>
      </c>
    </row>
    <row r="3651" spans="1:7">
      <c r="A3651" s="270" t="s">
        <v>7205</v>
      </c>
      <c r="B3651" s="270" t="s">
        <v>7206</v>
      </c>
      <c r="C3651" s="270">
        <v>2483</v>
      </c>
      <c r="D3651" s="270">
        <v>951.27300000000002</v>
      </c>
      <c r="E3651" s="270">
        <v>11</v>
      </c>
      <c r="F3651" s="270">
        <v>0.59</v>
      </c>
      <c r="G3651" s="270" t="s">
        <v>220</v>
      </c>
    </row>
    <row r="3652" spans="1:7">
      <c r="A3652" s="270" t="s">
        <v>7207</v>
      </c>
      <c r="B3652" s="270" t="s">
        <v>7208</v>
      </c>
      <c r="C3652" s="270">
        <v>2337</v>
      </c>
      <c r="D3652" s="270">
        <v>1075.25</v>
      </c>
      <c r="E3652" s="270">
        <v>15</v>
      </c>
      <c r="F3652" s="270">
        <v>2.7149999999999999</v>
      </c>
      <c r="G3652" s="270" t="s">
        <v>223</v>
      </c>
    </row>
    <row r="3653" spans="1:7">
      <c r="A3653" s="270" t="s">
        <v>7209</v>
      </c>
      <c r="B3653" s="270" t="s">
        <v>7210</v>
      </c>
      <c r="C3653" s="270">
        <v>2370</v>
      </c>
      <c r="D3653" s="270">
        <v>1033</v>
      </c>
      <c r="E3653" s="270">
        <v>14</v>
      </c>
      <c r="F3653" s="270">
        <v>3.770588235294118</v>
      </c>
      <c r="G3653" s="270" t="s">
        <v>223</v>
      </c>
    </row>
    <row r="3654" spans="1:7">
      <c r="A3654" s="270" t="s">
        <v>7211</v>
      </c>
      <c r="B3654" s="270" t="s">
        <v>7212</v>
      </c>
      <c r="C3654" s="270">
        <v>2820</v>
      </c>
      <c r="D3654" s="270">
        <v>926.63599999999997</v>
      </c>
      <c r="E3654" s="270">
        <v>10</v>
      </c>
      <c r="F3654" s="270">
        <v>3.2517857142857136</v>
      </c>
      <c r="G3654" s="270" t="s">
        <v>223</v>
      </c>
    </row>
    <row r="3655" spans="1:7">
      <c r="A3655" s="270" t="s">
        <v>7213</v>
      </c>
      <c r="B3655" s="270" t="s">
        <v>7214</v>
      </c>
      <c r="C3655" s="270">
        <v>2469</v>
      </c>
      <c r="D3655" s="270">
        <v>817.33299999999997</v>
      </c>
      <c r="E3655" s="270">
        <v>5</v>
      </c>
      <c r="F3655" s="270">
        <v>3.1256666666666666</v>
      </c>
      <c r="G3655" s="270" t="s">
        <v>223</v>
      </c>
    </row>
    <row r="3656" spans="1:7">
      <c r="A3656" s="270" t="s">
        <v>7215</v>
      </c>
      <c r="B3656" s="270" t="s">
        <v>7216</v>
      </c>
      <c r="C3656" s="270">
        <v>2850</v>
      </c>
      <c r="D3656" s="270">
        <v>975.41200000000003</v>
      </c>
      <c r="E3656" s="270">
        <v>11</v>
      </c>
      <c r="F3656" s="270">
        <v>3.62</v>
      </c>
      <c r="G3656" s="270" t="s">
        <v>223</v>
      </c>
    </row>
    <row r="3657" spans="1:7">
      <c r="A3657" s="270" t="s">
        <v>7217</v>
      </c>
      <c r="B3657" s="270" t="s">
        <v>7218</v>
      </c>
      <c r="C3657" s="270">
        <v>2540</v>
      </c>
      <c r="D3657" s="270">
        <v>0</v>
      </c>
      <c r="E3657" s="270">
        <v>8</v>
      </c>
      <c r="F3657" s="270">
        <v>0.95081632653061199</v>
      </c>
      <c r="G3657" s="270" t="s">
        <v>220</v>
      </c>
    </row>
    <row r="3658" spans="1:7">
      <c r="A3658" s="270" t="s">
        <v>7219</v>
      </c>
      <c r="B3658" s="270" t="s">
        <v>7220</v>
      </c>
      <c r="C3658" s="270">
        <v>2715</v>
      </c>
      <c r="D3658" s="270">
        <v>1036</v>
      </c>
      <c r="E3658" s="270">
        <v>14</v>
      </c>
      <c r="F3658" s="270">
        <v>5.63</v>
      </c>
      <c r="G3658" s="270" t="s">
        <v>223</v>
      </c>
    </row>
    <row r="3659" spans="1:7">
      <c r="A3659" s="270" t="s">
        <v>7221</v>
      </c>
      <c r="B3659" s="270" t="s">
        <v>7220</v>
      </c>
      <c r="C3659" s="270">
        <v>2734</v>
      </c>
      <c r="D3659" s="270">
        <v>1036</v>
      </c>
      <c r="E3659" s="270">
        <v>14</v>
      </c>
      <c r="F3659" s="270">
        <v>5.63</v>
      </c>
      <c r="G3659" s="270" t="s">
        <v>223</v>
      </c>
    </row>
    <row r="3660" spans="1:7">
      <c r="A3660" s="270" t="s">
        <v>7222</v>
      </c>
      <c r="B3660" s="270" t="s">
        <v>7223</v>
      </c>
      <c r="C3660" s="270">
        <v>2665</v>
      </c>
      <c r="D3660" s="270">
        <v>1028.556</v>
      </c>
      <c r="E3660" s="270">
        <v>14</v>
      </c>
      <c r="F3660" s="270">
        <v>4.2699999999999996</v>
      </c>
      <c r="G3660" s="270" t="s">
        <v>223</v>
      </c>
    </row>
    <row r="3661" spans="1:7">
      <c r="A3661" s="270" t="s">
        <v>7224</v>
      </c>
      <c r="B3661" s="270" t="s">
        <v>7225</v>
      </c>
      <c r="C3661" s="270">
        <v>2354</v>
      </c>
      <c r="D3661" s="270">
        <v>994.50622222222228</v>
      </c>
      <c r="E3661" s="270">
        <v>12</v>
      </c>
      <c r="F3661" s="270">
        <v>4.33</v>
      </c>
      <c r="G3661" s="270" t="s">
        <v>223</v>
      </c>
    </row>
    <row r="3662" spans="1:7">
      <c r="A3662" s="270" t="s">
        <v>7226</v>
      </c>
      <c r="B3662" s="270" t="s">
        <v>7227</v>
      </c>
      <c r="C3662" s="270">
        <v>2337</v>
      </c>
      <c r="D3662" s="270">
        <v>1007</v>
      </c>
      <c r="E3662" s="270">
        <v>13</v>
      </c>
      <c r="F3662" s="270">
        <v>3.57</v>
      </c>
      <c r="G3662" s="270" t="s">
        <v>223</v>
      </c>
    </row>
    <row r="3663" spans="1:7">
      <c r="A3663" s="270" t="s">
        <v>7228</v>
      </c>
      <c r="B3663" s="270" t="s">
        <v>7229</v>
      </c>
      <c r="C3663" s="270">
        <v>2337</v>
      </c>
      <c r="D3663" s="270">
        <v>1007</v>
      </c>
      <c r="E3663" s="270">
        <v>13</v>
      </c>
      <c r="F3663" s="270">
        <v>3.48</v>
      </c>
      <c r="G3663" s="270" t="s">
        <v>223</v>
      </c>
    </row>
    <row r="3664" spans="1:7">
      <c r="A3664" s="270" t="s">
        <v>7230</v>
      </c>
      <c r="B3664" s="270" t="s">
        <v>7231</v>
      </c>
      <c r="C3664" s="270">
        <v>2345</v>
      </c>
      <c r="D3664" s="270">
        <v>1035.3789999999999</v>
      </c>
      <c r="E3664" s="270">
        <v>14</v>
      </c>
      <c r="F3664" s="270">
        <v>2.79</v>
      </c>
      <c r="G3664" s="270" t="s">
        <v>223</v>
      </c>
    </row>
    <row r="3665" spans="1:7">
      <c r="A3665" s="270" t="s">
        <v>7232</v>
      </c>
      <c r="B3665" s="270" t="s">
        <v>7233</v>
      </c>
      <c r="C3665" s="270">
        <v>2627</v>
      </c>
      <c r="D3665" s="270">
        <v>1068.867</v>
      </c>
      <c r="E3665" s="270">
        <v>15</v>
      </c>
      <c r="F3665" s="270">
        <v>3.46</v>
      </c>
      <c r="G3665" s="270" t="s">
        <v>223</v>
      </c>
    </row>
    <row r="3666" spans="1:7">
      <c r="A3666" s="270" t="s">
        <v>7234</v>
      </c>
      <c r="B3666" s="270" t="s">
        <v>7235</v>
      </c>
      <c r="C3666" s="270">
        <v>2353</v>
      </c>
      <c r="D3666" s="270">
        <v>941.81700000000001</v>
      </c>
      <c r="E3666" s="270">
        <v>10</v>
      </c>
      <c r="F3666" s="270">
        <v>2.17</v>
      </c>
      <c r="G3666" s="270" t="s">
        <v>220</v>
      </c>
    </row>
    <row r="3667" spans="1:7">
      <c r="A3667" s="270" t="s">
        <v>7236</v>
      </c>
      <c r="B3667" s="270" t="s">
        <v>7237</v>
      </c>
      <c r="C3667" s="270">
        <v>2710</v>
      </c>
      <c r="D3667" s="270">
        <v>1006</v>
      </c>
      <c r="E3667" s="270">
        <v>13</v>
      </c>
      <c r="F3667" s="270">
        <v>3.458181818181818</v>
      </c>
      <c r="G3667" s="270" t="s">
        <v>223</v>
      </c>
    </row>
    <row r="3668" spans="1:7">
      <c r="A3668" s="270" t="s">
        <v>7238</v>
      </c>
      <c r="B3668" s="270" t="s">
        <v>7239</v>
      </c>
      <c r="C3668" s="270">
        <v>2440</v>
      </c>
      <c r="D3668" s="270">
        <v>938</v>
      </c>
      <c r="E3668" s="270">
        <v>10</v>
      </c>
      <c r="F3668" s="270">
        <v>3.1791304347826088</v>
      </c>
      <c r="G3668" s="270" t="s">
        <v>223</v>
      </c>
    </row>
    <row r="3669" spans="1:7">
      <c r="A3669" s="270" t="s">
        <v>7240</v>
      </c>
      <c r="B3669" s="270" t="s">
        <v>7241</v>
      </c>
      <c r="C3669" s="270">
        <v>2450</v>
      </c>
      <c r="D3669" s="270">
        <v>1029.9059999999999</v>
      </c>
      <c r="E3669" s="270">
        <v>14</v>
      </c>
      <c r="F3669" s="270">
        <v>2.0299999999999998</v>
      </c>
      <c r="G3669" s="270" t="s">
        <v>220</v>
      </c>
    </row>
    <row r="3670" spans="1:7">
      <c r="A3670" s="270" t="s">
        <v>7242</v>
      </c>
      <c r="B3670" s="270" t="s">
        <v>7243</v>
      </c>
      <c r="C3670" s="270">
        <v>2450</v>
      </c>
      <c r="D3670" s="270">
        <v>1029.9059999999999</v>
      </c>
      <c r="E3670" s="270">
        <v>14</v>
      </c>
      <c r="F3670" s="270">
        <v>1.91</v>
      </c>
      <c r="G3670" s="270" t="s">
        <v>220</v>
      </c>
    </row>
    <row r="3671" spans="1:7">
      <c r="A3671" s="270" t="s">
        <v>7244</v>
      </c>
      <c r="B3671" s="270" t="s">
        <v>7245</v>
      </c>
      <c r="C3671" s="270">
        <v>2259</v>
      </c>
      <c r="D3671" s="270">
        <v>1051</v>
      </c>
      <c r="E3671" s="270">
        <v>15</v>
      </c>
      <c r="F3671" s="270">
        <v>0.24000000000000005</v>
      </c>
      <c r="G3671" s="270" t="s">
        <v>220</v>
      </c>
    </row>
    <row r="3672" spans="1:7">
      <c r="A3672" s="270" t="s">
        <v>7246</v>
      </c>
      <c r="B3672" s="270" t="s">
        <v>7247</v>
      </c>
      <c r="C3672" s="270">
        <v>2250</v>
      </c>
      <c r="D3672" s="270">
        <v>1024.578</v>
      </c>
      <c r="E3672" s="270">
        <v>13</v>
      </c>
      <c r="F3672" s="270">
        <v>0.44516129032258051</v>
      </c>
      <c r="G3672" s="270" t="s">
        <v>220</v>
      </c>
    </row>
    <row r="3673" spans="1:7">
      <c r="A3673" s="270" t="s">
        <v>7248</v>
      </c>
      <c r="B3673" s="270" t="s">
        <v>7249</v>
      </c>
      <c r="C3673" s="270">
        <v>2083</v>
      </c>
      <c r="D3673" s="270">
        <v>1032.0350000000001</v>
      </c>
      <c r="E3673" s="270">
        <v>14</v>
      </c>
      <c r="F3673" s="270">
        <v>0.57999999999999996</v>
      </c>
      <c r="G3673" s="270" t="s">
        <v>220</v>
      </c>
    </row>
    <row r="3674" spans="1:7">
      <c r="A3674" s="270" t="s">
        <v>7250</v>
      </c>
      <c r="B3674" s="270" t="s">
        <v>7251</v>
      </c>
      <c r="C3674" s="270">
        <v>2453</v>
      </c>
      <c r="D3674" s="270">
        <v>949.94100000000003</v>
      </c>
      <c r="E3674" s="270">
        <v>10</v>
      </c>
      <c r="F3674" s="270">
        <v>4.2783333333333333</v>
      </c>
      <c r="G3674" s="270" t="s">
        <v>223</v>
      </c>
    </row>
    <row r="3675" spans="1:7">
      <c r="A3675" s="270" t="s">
        <v>7252</v>
      </c>
      <c r="B3675" s="270" t="s">
        <v>7253</v>
      </c>
      <c r="C3675" s="270">
        <v>2429</v>
      </c>
      <c r="D3675" s="270">
        <v>951.6</v>
      </c>
      <c r="E3675" s="270">
        <v>11</v>
      </c>
      <c r="F3675" s="270">
        <v>1.9822222222222221</v>
      </c>
      <c r="G3675" s="270" t="s">
        <v>220</v>
      </c>
    </row>
    <row r="3676" spans="1:7">
      <c r="A3676" s="270" t="s">
        <v>7254</v>
      </c>
      <c r="B3676" s="270" t="s">
        <v>7255</v>
      </c>
      <c r="C3676" s="270">
        <v>2648</v>
      </c>
      <c r="D3676" s="270">
        <v>1001.65</v>
      </c>
      <c r="E3676" s="270">
        <v>13</v>
      </c>
      <c r="F3676" s="270">
        <v>5.0949999999999998</v>
      </c>
      <c r="G3676" s="270" t="s">
        <v>223</v>
      </c>
    </row>
    <row r="3677" spans="1:7">
      <c r="A3677" s="270" t="s">
        <v>7256</v>
      </c>
      <c r="B3677" s="270" t="s">
        <v>7257</v>
      </c>
      <c r="C3677" s="270">
        <v>2804</v>
      </c>
      <c r="D3677" s="270">
        <v>990.93100000000004</v>
      </c>
      <c r="E3677" s="270">
        <v>12</v>
      </c>
      <c r="F3677" s="270">
        <v>2.6841666666666661</v>
      </c>
      <c r="G3677" s="270" t="s">
        <v>223</v>
      </c>
    </row>
    <row r="3678" spans="1:7">
      <c r="A3678" s="270" t="s">
        <v>7258</v>
      </c>
      <c r="B3678" s="270" t="s">
        <v>7259</v>
      </c>
      <c r="C3678" s="270">
        <v>2340</v>
      </c>
      <c r="D3678" s="270">
        <v>1068.5719999999999</v>
      </c>
      <c r="E3678" s="270">
        <v>15</v>
      </c>
      <c r="F3678" s="270">
        <v>2.4462068965517245</v>
      </c>
      <c r="G3678" s="270" t="s">
        <v>223</v>
      </c>
    </row>
    <row r="3679" spans="1:7">
      <c r="A3679" s="270" t="s">
        <v>7260</v>
      </c>
      <c r="B3679" s="270" t="s">
        <v>7261</v>
      </c>
      <c r="C3679" s="270">
        <v>2021</v>
      </c>
      <c r="D3679" s="270">
        <v>1090.08</v>
      </c>
      <c r="E3679" s="270">
        <v>16</v>
      </c>
      <c r="F3679" s="270">
        <v>0</v>
      </c>
      <c r="G3679" s="270" t="s">
        <v>217</v>
      </c>
    </row>
    <row r="3680" spans="1:7">
      <c r="A3680" s="270" t="s">
        <v>7262</v>
      </c>
      <c r="B3680" s="270" t="s">
        <v>7263</v>
      </c>
      <c r="C3680" s="270">
        <v>2340</v>
      </c>
      <c r="D3680" s="270">
        <v>999.88889743589766</v>
      </c>
      <c r="E3680" s="270">
        <v>12</v>
      </c>
      <c r="F3680" s="270">
        <v>2.2799999999999998</v>
      </c>
      <c r="G3680" s="270" t="s">
        <v>220</v>
      </c>
    </row>
    <row r="3681" spans="1:7">
      <c r="A3681" s="270" t="s">
        <v>7264</v>
      </c>
      <c r="B3681" s="270" t="s">
        <v>7265</v>
      </c>
      <c r="C3681" s="270">
        <v>2170</v>
      </c>
      <c r="D3681" s="270">
        <v>1018.989</v>
      </c>
      <c r="E3681" s="270">
        <v>13</v>
      </c>
      <c r="F3681" s="270">
        <v>0</v>
      </c>
      <c r="G3681" s="270" t="s">
        <v>217</v>
      </c>
    </row>
    <row r="3682" spans="1:7">
      <c r="A3682" s="270" t="s">
        <v>7266</v>
      </c>
      <c r="B3682" s="270" t="s">
        <v>7265</v>
      </c>
      <c r="C3682" s="270">
        <v>2173</v>
      </c>
      <c r="D3682" s="270">
        <v>1018.989</v>
      </c>
      <c r="E3682" s="270">
        <v>13</v>
      </c>
      <c r="F3682" s="270">
        <v>0</v>
      </c>
      <c r="G3682" s="270" t="s">
        <v>217</v>
      </c>
    </row>
    <row r="3683" spans="1:7">
      <c r="A3683" s="270" t="s">
        <v>7267</v>
      </c>
      <c r="B3683" s="270" t="s">
        <v>7268</v>
      </c>
      <c r="C3683" s="270">
        <v>2395</v>
      </c>
      <c r="D3683" s="270">
        <v>946.7337500000001</v>
      </c>
      <c r="E3683" s="270">
        <v>10</v>
      </c>
      <c r="F3683" s="270">
        <v>5.04</v>
      </c>
      <c r="G3683" s="270" t="s">
        <v>223</v>
      </c>
    </row>
    <row r="3684" spans="1:7">
      <c r="A3684" s="270" t="s">
        <v>7269</v>
      </c>
      <c r="B3684" s="270" t="s">
        <v>7270</v>
      </c>
      <c r="C3684" s="270">
        <v>2795</v>
      </c>
      <c r="D3684" s="270">
        <v>989</v>
      </c>
      <c r="E3684" s="270">
        <v>12</v>
      </c>
      <c r="F3684" s="270">
        <v>1.94</v>
      </c>
      <c r="G3684" s="270" t="s">
        <v>220</v>
      </c>
    </row>
    <row r="3685" spans="1:7">
      <c r="A3685" s="270" t="s">
        <v>7271</v>
      </c>
      <c r="B3685" s="270" t="s">
        <v>7272</v>
      </c>
      <c r="C3685" s="270">
        <v>2443</v>
      </c>
      <c r="D3685" s="270">
        <v>921.697</v>
      </c>
      <c r="E3685" s="270">
        <v>9</v>
      </c>
      <c r="F3685" s="270">
        <v>2.09</v>
      </c>
      <c r="G3685" s="270" t="s">
        <v>220</v>
      </c>
    </row>
    <row r="3686" spans="1:7">
      <c r="A3686" s="270" t="s">
        <v>7273</v>
      </c>
      <c r="B3686" s="270" t="s">
        <v>7274</v>
      </c>
      <c r="C3686" s="270">
        <v>2650</v>
      </c>
      <c r="D3686" s="270">
        <v>1006.814</v>
      </c>
      <c r="E3686" s="270">
        <v>13</v>
      </c>
      <c r="F3686" s="270">
        <v>1.04</v>
      </c>
      <c r="G3686" s="270" t="s">
        <v>220</v>
      </c>
    </row>
    <row r="3687" spans="1:7">
      <c r="A3687" s="270" t="s">
        <v>7275</v>
      </c>
      <c r="B3687" s="270" t="s">
        <v>7276</v>
      </c>
      <c r="C3687" s="270">
        <v>2640</v>
      </c>
      <c r="D3687" s="270">
        <v>1047</v>
      </c>
      <c r="E3687" s="270">
        <v>14</v>
      </c>
      <c r="F3687" s="270">
        <v>1.4728571428571426</v>
      </c>
      <c r="G3687" s="270" t="s">
        <v>220</v>
      </c>
    </row>
    <row r="3688" spans="1:7">
      <c r="A3688" s="270" t="s">
        <v>7277</v>
      </c>
      <c r="B3688" s="270" t="s">
        <v>7278</v>
      </c>
      <c r="C3688" s="270">
        <v>2482</v>
      </c>
      <c r="D3688" s="270">
        <v>934.37600000000009</v>
      </c>
      <c r="E3688" s="270">
        <v>10</v>
      </c>
      <c r="F3688" s="270">
        <v>0.76</v>
      </c>
      <c r="G3688" s="270" t="s">
        <v>220</v>
      </c>
    </row>
    <row r="3689" spans="1:7">
      <c r="A3689" s="270" t="s">
        <v>7279</v>
      </c>
      <c r="B3689" s="270" t="s">
        <v>7280</v>
      </c>
      <c r="C3689" s="270">
        <v>2440</v>
      </c>
      <c r="D3689" s="270">
        <v>902.1</v>
      </c>
      <c r="E3689" s="270">
        <v>9</v>
      </c>
      <c r="F3689" s="270">
        <v>3.1791304347826088</v>
      </c>
      <c r="G3689" s="270" t="s">
        <v>223</v>
      </c>
    </row>
    <row r="3690" spans="1:7">
      <c r="A3690" s="270" t="s">
        <v>7281</v>
      </c>
      <c r="B3690" s="270" t="s">
        <v>7282</v>
      </c>
      <c r="C3690" s="270">
        <v>2400</v>
      </c>
      <c r="D3690" s="270">
        <v>1010.6192222222222</v>
      </c>
      <c r="E3690" s="270">
        <v>13</v>
      </c>
      <c r="F3690" s="270">
        <v>5.63</v>
      </c>
      <c r="G3690" s="270" t="s">
        <v>223</v>
      </c>
    </row>
    <row r="3691" spans="1:7">
      <c r="A3691" s="270" t="s">
        <v>7283</v>
      </c>
      <c r="B3691" s="270" t="s">
        <v>7284</v>
      </c>
      <c r="C3691" s="270">
        <v>2422</v>
      </c>
      <c r="D3691" s="270">
        <v>1008</v>
      </c>
      <c r="E3691" s="270">
        <v>13</v>
      </c>
      <c r="F3691" s="270">
        <v>2.7056666666666671</v>
      </c>
      <c r="G3691" s="270" t="s">
        <v>223</v>
      </c>
    </row>
    <row r="3692" spans="1:7">
      <c r="A3692" s="270" t="s">
        <v>7285</v>
      </c>
      <c r="B3692" s="270" t="s">
        <v>7286</v>
      </c>
      <c r="C3692" s="270">
        <v>2710</v>
      </c>
      <c r="D3692" s="270">
        <v>1035.6769999999999</v>
      </c>
      <c r="E3692" s="270">
        <v>14</v>
      </c>
      <c r="F3692" s="270">
        <v>3.458181818181818</v>
      </c>
      <c r="G3692" s="270" t="s">
        <v>223</v>
      </c>
    </row>
    <row r="3693" spans="1:7">
      <c r="A3693" s="270" t="s">
        <v>7287</v>
      </c>
      <c r="B3693" s="270" t="s">
        <v>7288</v>
      </c>
      <c r="C3693" s="270">
        <v>2666</v>
      </c>
      <c r="D3693" s="270">
        <v>1048.9690000000001</v>
      </c>
      <c r="E3693" s="270">
        <v>14</v>
      </c>
      <c r="F3693" s="270">
        <v>4.09</v>
      </c>
      <c r="G3693" s="270" t="s">
        <v>223</v>
      </c>
    </row>
    <row r="3694" spans="1:7">
      <c r="A3694" s="270" t="s">
        <v>7289</v>
      </c>
      <c r="B3694" s="270" t="s">
        <v>7288</v>
      </c>
      <c r="C3694" s="270">
        <v>2671</v>
      </c>
      <c r="D3694" s="270">
        <v>1048.9690000000001</v>
      </c>
      <c r="E3694" s="270">
        <v>14</v>
      </c>
      <c r="F3694" s="270">
        <v>4.09</v>
      </c>
      <c r="G3694" s="270" t="s">
        <v>223</v>
      </c>
    </row>
    <row r="3695" spans="1:7">
      <c r="A3695" s="270" t="s">
        <v>7290</v>
      </c>
      <c r="B3695" s="270" t="s">
        <v>7291</v>
      </c>
      <c r="C3695" s="270">
        <v>2550</v>
      </c>
      <c r="D3695" s="270">
        <v>1003.381</v>
      </c>
      <c r="E3695" s="270">
        <v>13</v>
      </c>
      <c r="F3695" s="270">
        <v>3.48</v>
      </c>
      <c r="G3695" s="270" t="s">
        <v>223</v>
      </c>
    </row>
    <row r="3696" spans="1:7">
      <c r="A3696" s="270" t="s">
        <v>7292</v>
      </c>
      <c r="B3696" s="270" t="s">
        <v>7293</v>
      </c>
      <c r="C3696" s="270">
        <v>2365</v>
      </c>
      <c r="D3696" s="270">
        <v>1000.9798888888889</v>
      </c>
      <c r="E3696" s="270">
        <v>12</v>
      </c>
      <c r="F3696" s="270">
        <v>4.29</v>
      </c>
      <c r="G3696" s="270" t="s">
        <v>223</v>
      </c>
    </row>
    <row r="3697" spans="1:7">
      <c r="A3697" s="270" t="s">
        <v>7294</v>
      </c>
      <c r="B3697" s="270" t="s">
        <v>7295</v>
      </c>
      <c r="C3697" s="270">
        <v>2400</v>
      </c>
      <c r="D3697" s="270">
        <v>931.00199999999995</v>
      </c>
      <c r="E3697" s="270">
        <v>10</v>
      </c>
      <c r="F3697" s="270">
        <v>4.3899999999999997</v>
      </c>
      <c r="G3697" s="270" t="s">
        <v>223</v>
      </c>
    </row>
    <row r="3698" spans="1:7">
      <c r="A3698" s="270" t="s">
        <v>7296</v>
      </c>
      <c r="B3698" s="270" t="s">
        <v>7297</v>
      </c>
      <c r="C3698" s="270">
        <v>2844</v>
      </c>
      <c r="D3698" s="270">
        <v>974.37400000000002</v>
      </c>
      <c r="E3698" s="270">
        <v>11</v>
      </c>
      <c r="F3698" s="270">
        <v>4.03</v>
      </c>
      <c r="G3698" s="270" t="s">
        <v>223</v>
      </c>
    </row>
    <row r="3699" spans="1:7">
      <c r="A3699" s="270" t="s">
        <v>7298</v>
      </c>
      <c r="B3699" s="270" t="s">
        <v>7299</v>
      </c>
      <c r="C3699" s="270">
        <v>2264</v>
      </c>
      <c r="D3699" s="270">
        <v>1000.268</v>
      </c>
      <c r="E3699" s="270">
        <v>12</v>
      </c>
      <c r="F3699" s="270">
        <v>0.18615384615384617</v>
      </c>
      <c r="G3699" s="270" t="s">
        <v>217</v>
      </c>
    </row>
    <row r="3700" spans="1:7">
      <c r="A3700" s="270" t="s">
        <v>7300</v>
      </c>
      <c r="B3700" s="270" t="s">
        <v>7301</v>
      </c>
      <c r="C3700" s="270">
        <v>2264</v>
      </c>
      <c r="D3700" s="270">
        <v>951</v>
      </c>
      <c r="E3700" s="270">
        <v>11</v>
      </c>
      <c r="F3700" s="270">
        <v>0.15</v>
      </c>
      <c r="G3700" s="270" t="s">
        <v>217</v>
      </c>
    </row>
    <row r="3701" spans="1:7">
      <c r="A3701" s="270" t="s">
        <v>7302</v>
      </c>
      <c r="B3701" s="270" t="s">
        <v>7303</v>
      </c>
      <c r="C3701" s="270">
        <v>2105</v>
      </c>
      <c r="D3701" s="270">
        <v>1069</v>
      </c>
      <c r="E3701" s="270">
        <v>15</v>
      </c>
      <c r="F3701" s="270">
        <v>0</v>
      </c>
      <c r="G3701" s="270" t="s">
        <v>217</v>
      </c>
    </row>
    <row r="3702" spans="1:7">
      <c r="A3702" s="270" t="s">
        <v>7304</v>
      </c>
      <c r="B3702" s="270" t="s">
        <v>7305</v>
      </c>
      <c r="C3702" s="270">
        <v>2794</v>
      </c>
      <c r="D3702" s="270">
        <v>979.21679999999992</v>
      </c>
      <c r="E3702" s="270">
        <v>12</v>
      </c>
      <c r="F3702" s="270">
        <v>2.27</v>
      </c>
      <c r="G3702" s="270" t="s">
        <v>220</v>
      </c>
    </row>
    <row r="3703" spans="1:7">
      <c r="A3703" s="270" t="s">
        <v>7306</v>
      </c>
      <c r="B3703" s="270" t="s">
        <v>7307</v>
      </c>
      <c r="C3703" s="270">
        <v>2469</v>
      </c>
      <c r="D3703" s="270">
        <v>984</v>
      </c>
      <c r="E3703" s="270">
        <v>12</v>
      </c>
      <c r="F3703" s="270">
        <v>3.1256666666666666</v>
      </c>
      <c r="G3703" s="270" t="s">
        <v>223</v>
      </c>
    </row>
    <row r="3704" spans="1:7">
      <c r="A3704" s="270" t="s">
        <v>7308</v>
      </c>
      <c r="B3704" s="270" t="s">
        <v>7309</v>
      </c>
      <c r="C3704" s="270">
        <v>2321</v>
      </c>
      <c r="D3704" s="270">
        <v>1033.81</v>
      </c>
      <c r="E3704" s="270">
        <v>14</v>
      </c>
      <c r="F3704" s="270">
        <v>0.05</v>
      </c>
      <c r="G3704" s="270" t="s">
        <v>217</v>
      </c>
    </row>
    <row r="3705" spans="1:7">
      <c r="A3705" s="270" t="s">
        <v>7310</v>
      </c>
      <c r="B3705" s="270" t="s">
        <v>7311</v>
      </c>
      <c r="C3705" s="270">
        <v>2588</v>
      </c>
      <c r="D3705" s="270">
        <v>1025</v>
      </c>
      <c r="E3705" s="270">
        <v>13</v>
      </c>
      <c r="F3705" s="270">
        <v>2.23</v>
      </c>
      <c r="G3705" s="270" t="s">
        <v>220</v>
      </c>
    </row>
    <row r="3706" spans="1:7">
      <c r="A3706" s="270" t="s">
        <v>7312</v>
      </c>
      <c r="B3706" s="270" t="s">
        <v>7313</v>
      </c>
      <c r="C3706" s="270">
        <v>2880</v>
      </c>
      <c r="D3706" s="270">
        <v>1012.1573000000001</v>
      </c>
      <c r="E3706" s="270">
        <v>13</v>
      </c>
      <c r="F3706" s="270">
        <v>4.37</v>
      </c>
      <c r="G3706" s="270" t="s">
        <v>223</v>
      </c>
    </row>
    <row r="3707" spans="1:7">
      <c r="A3707" s="270" t="s">
        <v>7314</v>
      </c>
      <c r="B3707" s="270" t="s">
        <v>7315</v>
      </c>
      <c r="C3707" s="270">
        <v>2212</v>
      </c>
      <c r="D3707" s="270">
        <v>1015.027</v>
      </c>
      <c r="E3707" s="270">
        <v>13</v>
      </c>
      <c r="F3707" s="270">
        <v>0</v>
      </c>
      <c r="G3707" s="270" t="s">
        <v>217</v>
      </c>
    </row>
    <row r="3708" spans="1:7">
      <c r="A3708" s="270" t="s">
        <v>7316</v>
      </c>
      <c r="B3708" s="270" t="s">
        <v>7315</v>
      </c>
      <c r="C3708" s="270">
        <v>2223</v>
      </c>
      <c r="D3708" s="270">
        <v>1015.027</v>
      </c>
      <c r="E3708" s="270">
        <v>13</v>
      </c>
      <c r="F3708" s="270">
        <v>0</v>
      </c>
      <c r="G3708" s="270" t="s">
        <v>217</v>
      </c>
    </row>
    <row r="3709" spans="1:7">
      <c r="A3709" s="270" t="s">
        <v>7317</v>
      </c>
      <c r="B3709" s="270" t="s">
        <v>7318</v>
      </c>
      <c r="C3709" s="270">
        <v>2137</v>
      </c>
      <c r="D3709" s="270">
        <v>1101.4680000000001</v>
      </c>
      <c r="E3709" s="270">
        <v>17</v>
      </c>
      <c r="F3709" s="270">
        <v>0</v>
      </c>
      <c r="G3709" s="270" t="s">
        <v>217</v>
      </c>
    </row>
    <row r="3710" spans="1:7">
      <c r="A3710" s="270" t="s">
        <v>7319</v>
      </c>
      <c r="B3710" s="270" t="s">
        <v>7320</v>
      </c>
      <c r="C3710" s="270">
        <v>2538</v>
      </c>
      <c r="D3710" s="270">
        <v>1027</v>
      </c>
      <c r="E3710" s="270">
        <v>14</v>
      </c>
      <c r="F3710" s="270">
        <v>1.9</v>
      </c>
      <c r="G3710" s="270" t="s">
        <v>220</v>
      </c>
    </row>
    <row r="3711" spans="1:7">
      <c r="A3711" s="270" t="s">
        <v>7321</v>
      </c>
      <c r="B3711" s="270" t="s">
        <v>7322</v>
      </c>
      <c r="C3711" s="270">
        <v>2849</v>
      </c>
      <c r="D3711" s="270">
        <v>988.67162068965524</v>
      </c>
      <c r="E3711" s="270">
        <v>12</v>
      </c>
      <c r="F3711" s="270">
        <v>2.73</v>
      </c>
      <c r="G3711" s="270" t="s">
        <v>223</v>
      </c>
    </row>
    <row r="3712" spans="1:7">
      <c r="A3712" s="270" t="s">
        <v>7323</v>
      </c>
      <c r="B3712" s="270" t="s">
        <v>7324</v>
      </c>
      <c r="C3712" s="270">
        <v>2446</v>
      </c>
      <c r="D3712" s="270">
        <v>1001</v>
      </c>
      <c r="E3712" s="270">
        <v>13</v>
      </c>
      <c r="F3712" s="270">
        <v>2.4764705882352942</v>
      </c>
      <c r="G3712" s="270" t="s">
        <v>223</v>
      </c>
    </row>
    <row r="3713" spans="1:7">
      <c r="A3713" s="270" t="s">
        <v>7325</v>
      </c>
      <c r="B3713" s="270" t="s">
        <v>7326</v>
      </c>
      <c r="C3713" s="270">
        <v>2790</v>
      </c>
      <c r="D3713" s="270">
        <v>912.85699999999997</v>
      </c>
      <c r="E3713" s="270">
        <v>9</v>
      </c>
      <c r="F3713" s="270">
        <v>1.2458333333333333</v>
      </c>
      <c r="G3713" s="270" t="s">
        <v>220</v>
      </c>
    </row>
    <row r="3714" spans="1:7">
      <c r="A3714" s="270" t="s">
        <v>7327</v>
      </c>
      <c r="B3714" s="270" t="s">
        <v>7328</v>
      </c>
      <c r="C3714" s="270">
        <v>2325</v>
      </c>
      <c r="D3714" s="270">
        <v>965.7</v>
      </c>
      <c r="E3714" s="270">
        <v>11</v>
      </c>
      <c r="F3714" s="270">
        <v>1.2191304347826086</v>
      </c>
      <c r="G3714" s="270" t="s">
        <v>220</v>
      </c>
    </row>
    <row r="3715" spans="1:7">
      <c r="A3715" s="270" t="s">
        <v>7329</v>
      </c>
      <c r="B3715" s="270" t="s">
        <v>7330</v>
      </c>
      <c r="C3715" s="270">
        <v>2652</v>
      </c>
      <c r="D3715" s="270">
        <v>1026.7270000000001</v>
      </c>
      <c r="E3715" s="270">
        <v>14</v>
      </c>
      <c r="F3715" s="270">
        <v>3.74</v>
      </c>
      <c r="G3715" s="270" t="s">
        <v>223</v>
      </c>
    </row>
    <row r="3716" spans="1:7">
      <c r="A3716" s="270" t="s">
        <v>7331</v>
      </c>
      <c r="B3716" s="270" t="s">
        <v>7330</v>
      </c>
      <c r="C3716" s="270">
        <v>2700</v>
      </c>
      <c r="D3716" s="270">
        <v>1026.7270000000001</v>
      </c>
      <c r="E3716" s="270">
        <v>14</v>
      </c>
      <c r="F3716" s="270">
        <v>3.74</v>
      </c>
      <c r="G3716" s="270" t="s">
        <v>223</v>
      </c>
    </row>
    <row r="3717" spans="1:7">
      <c r="A3717" s="270" t="s">
        <v>7332</v>
      </c>
      <c r="B3717" s="270" t="s">
        <v>7333</v>
      </c>
      <c r="C3717" s="270">
        <v>2537</v>
      </c>
      <c r="D3717" s="270">
        <v>984</v>
      </c>
      <c r="E3717" s="270">
        <v>12</v>
      </c>
      <c r="F3717" s="270">
        <v>2.35</v>
      </c>
      <c r="G3717" s="270" t="s">
        <v>220</v>
      </c>
    </row>
    <row r="3718" spans="1:7">
      <c r="A3718" s="270" t="s">
        <v>7334</v>
      </c>
      <c r="B3718" s="270" t="s">
        <v>7335</v>
      </c>
      <c r="C3718" s="270">
        <v>2537</v>
      </c>
      <c r="D3718" s="270">
        <v>919.17200000000003</v>
      </c>
      <c r="E3718" s="270">
        <v>9</v>
      </c>
      <c r="F3718" s="270">
        <v>2.06</v>
      </c>
      <c r="G3718" s="270" t="s">
        <v>220</v>
      </c>
    </row>
    <row r="3719" spans="1:7">
      <c r="A3719" s="270" t="s">
        <v>7336</v>
      </c>
      <c r="B3719" s="270" t="s">
        <v>7337</v>
      </c>
      <c r="C3719" s="270">
        <v>2370</v>
      </c>
      <c r="D3719" s="270">
        <v>1033</v>
      </c>
      <c r="E3719" s="270">
        <v>14</v>
      </c>
      <c r="F3719" s="270">
        <v>1.89</v>
      </c>
      <c r="G3719" s="270" t="s">
        <v>220</v>
      </c>
    </row>
    <row r="3720" spans="1:7">
      <c r="A3720" s="270" t="s">
        <v>7338</v>
      </c>
      <c r="B3720" s="270" t="s">
        <v>7337</v>
      </c>
      <c r="C3720" s="270">
        <v>2660</v>
      </c>
      <c r="D3720" s="270">
        <v>1057</v>
      </c>
      <c r="E3720" s="270">
        <v>15</v>
      </c>
      <c r="F3720" s="270">
        <v>1.89</v>
      </c>
      <c r="G3720" s="270" t="s">
        <v>220</v>
      </c>
    </row>
    <row r="3721" spans="1:7">
      <c r="A3721" s="270" t="s">
        <v>7339</v>
      </c>
      <c r="B3721" s="270" t="s">
        <v>7340</v>
      </c>
      <c r="C3721" s="270">
        <v>2088</v>
      </c>
      <c r="D3721" s="270">
        <v>1113.6980000000001</v>
      </c>
      <c r="E3721" s="270">
        <v>17</v>
      </c>
      <c r="F3721" s="270">
        <v>0</v>
      </c>
      <c r="G3721" s="270" t="s">
        <v>217</v>
      </c>
    </row>
    <row r="3722" spans="1:7">
      <c r="A3722" s="270" t="s">
        <v>7341</v>
      </c>
      <c r="B3722" s="270" t="s">
        <v>7342</v>
      </c>
      <c r="C3722" s="270">
        <v>2577</v>
      </c>
      <c r="D3722" s="270">
        <v>996.07500000000005</v>
      </c>
      <c r="E3722" s="270">
        <v>12</v>
      </c>
      <c r="F3722" s="270">
        <v>0.39</v>
      </c>
      <c r="G3722" s="270" t="s">
        <v>220</v>
      </c>
    </row>
    <row r="3723" spans="1:7">
      <c r="A3723" s="270" t="s">
        <v>7343</v>
      </c>
      <c r="B3723" s="270" t="s">
        <v>7344</v>
      </c>
      <c r="C3723" s="270">
        <v>2878</v>
      </c>
      <c r="D3723" s="270">
        <v>1021.675</v>
      </c>
      <c r="E3723" s="270">
        <v>13</v>
      </c>
      <c r="F3723" s="270">
        <v>10.31</v>
      </c>
      <c r="G3723" s="270" t="s">
        <v>226</v>
      </c>
    </row>
    <row r="3724" spans="1:7">
      <c r="A3724" s="270" t="s">
        <v>7345</v>
      </c>
      <c r="B3724" s="270" t="s">
        <v>7344</v>
      </c>
      <c r="C3724" s="270">
        <v>2879</v>
      </c>
      <c r="D3724" s="270">
        <v>1021.675</v>
      </c>
      <c r="E3724" s="270">
        <v>13</v>
      </c>
      <c r="F3724" s="270">
        <v>10.31</v>
      </c>
      <c r="G3724" s="270" t="s">
        <v>226</v>
      </c>
    </row>
    <row r="3725" spans="1:7">
      <c r="A3725" s="270" t="s">
        <v>7346</v>
      </c>
      <c r="B3725" s="270" t="s">
        <v>7347</v>
      </c>
      <c r="C3725" s="270">
        <v>2537</v>
      </c>
      <c r="D3725" s="270">
        <v>945.31299999999999</v>
      </c>
      <c r="E3725" s="270">
        <v>10</v>
      </c>
      <c r="F3725" s="270">
        <v>2</v>
      </c>
      <c r="G3725" s="270" t="s">
        <v>220</v>
      </c>
    </row>
    <row r="3726" spans="1:7">
      <c r="A3726" s="270" t="s">
        <v>7348</v>
      </c>
      <c r="B3726" s="270" t="s">
        <v>7349</v>
      </c>
      <c r="C3726" s="270">
        <v>2426</v>
      </c>
      <c r="D3726" s="270">
        <v>951</v>
      </c>
      <c r="E3726" s="270">
        <v>11</v>
      </c>
      <c r="F3726" s="270">
        <v>1.9450000000000001</v>
      </c>
      <c r="G3726" s="270" t="s">
        <v>220</v>
      </c>
    </row>
    <row r="3727" spans="1:7">
      <c r="A3727" s="270" t="s">
        <v>7350</v>
      </c>
      <c r="B3727" s="270" t="s">
        <v>7351</v>
      </c>
      <c r="C3727" s="270">
        <v>2324</v>
      </c>
      <c r="D3727" s="270">
        <v>981.21281818181785</v>
      </c>
      <c r="E3727" s="270">
        <v>12</v>
      </c>
      <c r="F3727" s="270">
        <v>0.1</v>
      </c>
      <c r="G3727" s="270" t="s">
        <v>217</v>
      </c>
    </row>
    <row r="3728" spans="1:7">
      <c r="A3728" s="270" t="s">
        <v>7352</v>
      </c>
      <c r="B3728" s="270" t="s">
        <v>7353</v>
      </c>
      <c r="C3728" s="270">
        <v>2733</v>
      </c>
      <c r="D3728" s="270">
        <v>963.36400000000003</v>
      </c>
      <c r="E3728" s="270">
        <v>11</v>
      </c>
      <c r="F3728" s="270">
        <v>5.65</v>
      </c>
      <c r="G3728" s="270" t="s">
        <v>223</v>
      </c>
    </row>
    <row r="3729" spans="1:7">
      <c r="A3729" s="270" t="s">
        <v>7354</v>
      </c>
      <c r="B3729" s="270" t="s">
        <v>7355</v>
      </c>
      <c r="C3729" s="270">
        <v>2729</v>
      </c>
      <c r="D3729" s="270">
        <v>1023.65</v>
      </c>
      <c r="E3729" s="270">
        <v>13</v>
      </c>
      <c r="F3729" s="270">
        <v>2.5</v>
      </c>
      <c r="G3729" s="270" t="s">
        <v>223</v>
      </c>
    </row>
    <row r="3730" spans="1:7">
      <c r="A3730" s="270" t="s">
        <v>7356</v>
      </c>
      <c r="B3730" s="270" t="s">
        <v>7357</v>
      </c>
      <c r="C3730" s="270">
        <v>3709</v>
      </c>
      <c r="D3730" s="270" t="s">
        <v>356</v>
      </c>
      <c r="E3730" s="270" t="s">
        <v>356</v>
      </c>
      <c r="F3730" s="270">
        <v>3.74</v>
      </c>
      <c r="G3730" s="270" t="s">
        <v>223</v>
      </c>
    </row>
    <row r="3731" spans="1:7">
      <c r="A3731" s="270" t="s">
        <v>7358</v>
      </c>
      <c r="B3731" s="270" t="s">
        <v>7359</v>
      </c>
      <c r="C3731" s="270">
        <v>2756</v>
      </c>
      <c r="D3731" s="270">
        <v>1019.2425333333335</v>
      </c>
      <c r="E3731" s="270">
        <v>13</v>
      </c>
      <c r="F3731" s="270">
        <v>1.1000000000000001</v>
      </c>
      <c r="G3731" s="270" t="s">
        <v>220</v>
      </c>
    </row>
    <row r="3732" spans="1:7">
      <c r="A3732" s="270" t="s">
        <v>7360</v>
      </c>
      <c r="B3732" s="270" t="s">
        <v>7361</v>
      </c>
      <c r="C3732" s="270">
        <v>2567</v>
      </c>
      <c r="D3732" s="270">
        <v>1069.451</v>
      </c>
      <c r="E3732" s="270">
        <v>15</v>
      </c>
      <c r="F3732" s="270">
        <v>0</v>
      </c>
      <c r="G3732" s="270" t="s">
        <v>217</v>
      </c>
    </row>
    <row r="3733" spans="1:7">
      <c r="A3733" s="270" t="s">
        <v>7362</v>
      </c>
      <c r="B3733" s="270" t="s">
        <v>7363</v>
      </c>
      <c r="C3733" s="270">
        <v>2820</v>
      </c>
      <c r="D3733" s="270">
        <v>926.63599999999997</v>
      </c>
      <c r="E3733" s="270">
        <v>10</v>
      </c>
      <c r="F3733" s="270">
        <v>3.2517857142857136</v>
      </c>
      <c r="G3733" s="270" t="s">
        <v>223</v>
      </c>
    </row>
    <row r="3734" spans="1:7">
      <c r="A3734" s="270" t="s">
        <v>7364</v>
      </c>
      <c r="B3734" s="270" t="s">
        <v>7365</v>
      </c>
      <c r="C3734" s="270">
        <v>2820</v>
      </c>
      <c r="D3734" s="270">
        <v>977.19600000000003</v>
      </c>
      <c r="E3734" s="270">
        <v>12</v>
      </c>
      <c r="F3734" s="270">
        <v>3.2517857142857136</v>
      </c>
      <c r="G3734" s="270" t="s">
        <v>223</v>
      </c>
    </row>
    <row r="3735" spans="1:7">
      <c r="A3735" s="270" t="s">
        <v>7366</v>
      </c>
      <c r="B3735" s="270" t="s">
        <v>7367</v>
      </c>
      <c r="C3735" s="270">
        <v>2650</v>
      </c>
      <c r="D3735" s="270">
        <v>928.577</v>
      </c>
      <c r="E3735" s="270">
        <v>10</v>
      </c>
      <c r="F3735" s="270">
        <v>1.04</v>
      </c>
      <c r="G3735" s="270" t="s">
        <v>220</v>
      </c>
    </row>
    <row r="3736" spans="1:7">
      <c r="A3736" s="270" t="s">
        <v>7368</v>
      </c>
      <c r="B3736" s="270" t="s">
        <v>7369</v>
      </c>
      <c r="C3736" s="270">
        <v>2484</v>
      </c>
      <c r="D3736" s="270">
        <v>857.649</v>
      </c>
      <c r="E3736" s="270">
        <v>7</v>
      </c>
      <c r="F3736" s="270">
        <v>0.80812499999999987</v>
      </c>
      <c r="G3736" s="270" t="s">
        <v>220</v>
      </c>
    </row>
    <row r="3737" spans="1:7">
      <c r="A3737" s="270" t="s">
        <v>7370</v>
      </c>
      <c r="B3737" s="270" t="s">
        <v>7371</v>
      </c>
      <c r="C3737" s="270">
        <v>2079</v>
      </c>
      <c r="D3737" s="270">
        <v>1097.4649999999999</v>
      </c>
      <c r="E3737" s="270">
        <v>16</v>
      </c>
      <c r="F3737" s="270" t="s">
        <v>356</v>
      </c>
      <c r="G3737" s="270" t="s">
        <v>217</v>
      </c>
    </row>
    <row r="3738" spans="1:7">
      <c r="A3738" s="270" t="s">
        <v>7372</v>
      </c>
      <c r="B3738" s="270" t="s">
        <v>7373</v>
      </c>
      <c r="C3738" s="270">
        <v>2794</v>
      </c>
      <c r="D3738" s="270">
        <v>1025.75</v>
      </c>
      <c r="E3738" s="270">
        <v>13</v>
      </c>
      <c r="F3738" s="270">
        <v>2.4390909090909094</v>
      </c>
      <c r="G3738" s="270" t="s">
        <v>223</v>
      </c>
    </row>
    <row r="3739" spans="1:7">
      <c r="A3739" s="270" t="s">
        <v>7374</v>
      </c>
      <c r="B3739" s="270" t="s">
        <v>7375</v>
      </c>
      <c r="C3739" s="270">
        <v>2631</v>
      </c>
      <c r="D3739" s="270">
        <v>1010</v>
      </c>
      <c r="E3739" s="270">
        <v>13</v>
      </c>
      <c r="F3739" s="270">
        <v>3.3611111111111112</v>
      </c>
      <c r="G3739" s="270" t="s">
        <v>223</v>
      </c>
    </row>
    <row r="3740" spans="1:7">
      <c r="A3740" s="270" t="s">
        <v>7376</v>
      </c>
      <c r="B3740" s="270" t="s">
        <v>7377</v>
      </c>
      <c r="C3740" s="270">
        <v>2632</v>
      </c>
      <c r="D3740" s="270">
        <v>952</v>
      </c>
      <c r="E3740" s="270">
        <v>11</v>
      </c>
      <c r="F3740" s="270">
        <v>3.976666666666667</v>
      </c>
      <c r="G3740" s="270" t="s">
        <v>223</v>
      </c>
    </row>
    <row r="3741" spans="1:7">
      <c r="A3741" s="270" t="s">
        <v>7378</v>
      </c>
      <c r="B3741" s="270" t="s">
        <v>7379</v>
      </c>
      <c r="C3741" s="270">
        <v>2795</v>
      </c>
      <c r="D3741" s="270">
        <v>994</v>
      </c>
      <c r="E3741" s="270">
        <v>12</v>
      </c>
      <c r="F3741" s="270">
        <v>2.46</v>
      </c>
      <c r="G3741" s="270" t="s">
        <v>223</v>
      </c>
    </row>
    <row r="3742" spans="1:7">
      <c r="A3742" s="270" t="s">
        <v>7380</v>
      </c>
      <c r="B3742" s="270" t="s">
        <v>7381</v>
      </c>
      <c r="C3742" s="270">
        <v>2320</v>
      </c>
      <c r="D3742" s="270">
        <v>1022</v>
      </c>
      <c r="E3742" s="270">
        <v>13</v>
      </c>
      <c r="F3742" s="270">
        <v>0.55000000000000004</v>
      </c>
      <c r="G3742" s="270" t="s">
        <v>220</v>
      </c>
    </row>
    <row r="3743" spans="1:7">
      <c r="A3743" s="270" t="s">
        <v>7382</v>
      </c>
      <c r="B3743" s="270" t="s">
        <v>7383</v>
      </c>
      <c r="C3743" s="270">
        <v>2770</v>
      </c>
      <c r="D3743" s="270">
        <v>799.69258333333335</v>
      </c>
      <c r="E3743" s="270">
        <v>4</v>
      </c>
      <c r="F3743" s="270">
        <v>0</v>
      </c>
      <c r="G3743" s="270" t="s">
        <v>217</v>
      </c>
    </row>
    <row r="3744" spans="1:7">
      <c r="A3744" s="270" t="s">
        <v>7384</v>
      </c>
      <c r="B3744" s="270" t="s">
        <v>7385</v>
      </c>
      <c r="C3744" s="270">
        <v>2770</v>
      </c>
      <c r="D3744" s="270">
        <v>896.23199999999997</v>
      </c>
      <c r="E3744" s="270">
        <v>8</v>
      </c>
      <c r="F3744" s="270">
        <v>0</v>
      </c>
      <c r="G3744" s="270" t="s">
        <v>217</v>
      </c>
    </row>
    <row r="3745" spans="1:7">
      <c r="A3745" s="270" t="s">
        <v>7386</v>
      </c>
      <c r="B3745" s="270" t="s">
        <v>7387</v>
      </c>
      <c r="C3745" s="270">
        <v>2250</v>
      </c>
      <c r="D3745" s="270">
        <v>917.30799999999999</v>
      </c>
      <c r="E3745" s="270">
        <v>9</v>
      </c>
      <c r="F3745" s="270">
        <v>0.44516129032258051</v>
      </c>
      <c r="G3745" s="270" t="s">
        <v>220</v>
      </c>
    </row>
    <row r="3746" spans="1:7">
      <c r="A3746" s="270" t="s">
        <v>7388</v>
      </c>
      <c r="B3746" s="270" t="s">
        <v>7389</v>
      </c>
      <c r="C3746" s="270">
        <v>2580</v>
      </c>
      <c r="D3746" s="270">
        <v>1075.075</v>
      </c>
      <c r="E3746" s="270">
        <v>15</v>
      </c>
      <c r="F3746" s="270">
        <v>1.45</v>
      </c>
      <c r="G3746" s="270" t="s">
        <v>220</v>
      </c>
    </row>
    <row r="3747" spans="1:7">
      <c r="A3747" s="270" t="s">
        <v>7390</v>
      </c>
      <c r="B3747" s="270" t="s">
        <v>7391</v>
      </c>
      <c r="C3747" s="270">
        <v>2824</v>
      </c>
      <c r="D3747" s="270">
        <v>1030</v>
      </c>
      <c r="E3747" s="270">
        <v>14</v>
      </c>
      <c r="F3747" s="270">
        <v>6.5616666666666665</v>
      </c>
      <c r="G3747" s="270" t="s">
        <v>226</v>
      </c>
    </row>
    <row r="3748" spans="1:7">
      <c r="A3748" s="270" t="s">
        <v>7392</v>
      </c>
      <c r="B3748" s="270" t="s">
        <v>7393</v>
      </c>
      <c r="C3748" s="270">
        <v>2850</v>
      </c>
      <c r="D3748" s="270">
        <v>1047.5329999999999</v>
      </c>
      <c r="E3748" s="270">
        <v>14</v>
      </c>
      <c r="F3748" s="270">
        <v>2.35</v>
      </c>
      <c r="G3748" s="270" t="s">
        <v>220</v>
      </c>
    </row>
    <row r="3749" spans="1:7">
      <c r="A3749" s="270" t="s">
        <v>7394</v>
      </c>
      <c r="B3749" s="270" t="s">
        <v>7395</v>
      </c>
      <c r="C3749" s="270">
        <v>2424</v>
      </c>
      <c r="D3749" s="270">
        <v>912.44399999999996</v>
      </c>
      <c r="E3749" s="270">
        <v>9</v>
      </c>
      <c r="F3749" s="270">
        <v>2.15</v>
      </c>
      <c r="G3749" s="270" t="s">
        <v>220</v>
      </c>
    </row>
    <row r="3750" spans="1:7">
      <c r="A3750" s="270" t="s">
        <v>7396</v>
      </c>
      <c r="B3750" s="270" t="s">
        <v>7397</v>
      </c>
      <c r="C3750" s="270">
        <v>2880</v>
      </c>
      <c r="D3750" s="270">
        <v>1012.1573000000001</v>
      </c>
      <c r="E3750" s="270">
        <v>13</v>
      </c>
      <c r="F3750" s="270">
        <v>3.97</v>
      </c>
      <c r="G3750" s="270" t="s">
        <v>223</v>
      </c>
    </row>
    <row r="3751" spans="1:7">
      <c r="A3751" s="270" t="s">
        <v>7398</v>
      </c>
      <c r="B3751" s="270" t="s">
        <v>7399</v>
      </c>
      <c r="C3751" s="270">
        <v>2824</v>
      </c>
      <c r="D3751" s="270">
        <v>1030</v>
      </c>
      <c r="E3751" s="270">
        <v>14</v>
      </c>
      <c r="F3751" s="270">
        <v>6.5616666666666665</v>
      </c>
      <c r="G3751" s="270" t="s">
        <v>226</v>
      </c>
    </row>
    <row r="3752" spans="1:7">
      <c r="A3752" s="270" t="s">
        <v>7400</v>
      </c>
      <c r="B3752" s="270" t="s">
        <v>7401</v>
      </c>
      <c r="C3752" s="270">
        <v>2877</v>
      </c>
      <c r="D3752" s="270">
        <v>966.58299999999997</v>
      </c>
      <c r="E3752" s="270">
        <v>11</v>
      </c>
      <c r="F3752" s="270">
        <v>9.44</v>
      </c>
      <c r="G3752" s="270" t="s">
        <v>226</v>
      </c>
    </row>
    <row r="3753" spans="1:7">
      <c r="A3753" s="270" t="s">
        <v>7402</v>
      </c>
      <c r="B3753" s="270" t="s">
        <v>7403</v>
      </c>
      <c r="C3753" s="270">
        <v>2729</v>
      </c>
      <c r="D3753" s="270">
        <v>1016</v>
      </c>
      <c r="E3753" s="270">
        <v>13</v>
      </c>
      <c r="F3753" s="270">
        <v>2.2200000000000002</v>
      </c>
      <c r="G3753" s="270" t="s">
        <v>220</v>
      </c>
    </row>
    <row r="3754" spans="1:7">
      <c r="A3754" s="270" t="s">
        <v>7404</v>
      </c>
      <c r="B3754" s="270" t="s">
        <v>7405</v>
      </c>
      <c r="C3754" s="270">
        <v>2846</v>
      </c>
      <c r="D3754" s="270">
        <v>950.75</v>
      </c>
      <c r="E3754" s="270">
        <v>10</v>
      </c>
      <c r="F3754" s="270">
        <v>2</v>
      </c>
      <c r="G3754" s="270" t="s">
        <v>220</v>
      </c>
    </row>
    <row r="3755" spans="1:7">
      <c r="A3755" s="270" t="s">
        <v>7406</v>
      </c>
      <c r="B3755" s="270" t="s">
        <v>7407</v>
      </c>
      <c r="C3755" s="270">
        <v>2570</v>
      </c>
      <c r="D3755" s="270">
        <v>1082.942</v>
      </c>
      <c r="E3755" s="270">
        <v>16</v>
      </c>
      <c r="F3755" s="270">
        <v>7.0000000000000007E-2</v>
      </c>
      <c r="G3755" s="270" t="s">
        <v>217</v>
      </c>
    </row>
    <row r="3756" spans="1:7">
      <c r="A3756" s="270" t="s">
        <v>7408</v>
      </c>
      <c r="B3756" s="270" t="s">
        <v>7409</v>
      </c>
      <c r="C3756" s="270">
        <v>2290</v>
      </c>
      <c r="D3756" s="270">
        <v>889.66499999999996</v>
      </c>
      <c r="E3756" s="270">
        <v>8</v>
      </c>
      <c r="F3756" s="270">
        <v>0</v>
      </c>
      <c r="G3756" s="270" t="s">
        <v>217</v>
      </c>
    </row>
    <row r="3757" spans="1:7">
      <c r="A3757" s="270" t="s">
        <v>7410</v>
      </c>
      <c r="B3757" s="270" t="s">
        <v>7411</v>
      </c>
      <c r="C3757" s="270">
        <v>2758</v>
      </c>
      <c r="D3757" s="270">
        <v>1049</v>
      </c>
      <c r="E3757" s="270">
        <v>14</v>
      </c>
      <c r="F3757" s="270">
        <v>1.46</v>
      </c>
      <c r="G3757" s="270" t="s">
        <v>220</v>
      </c>
    </row>
    <row r="3758" spans="1:7">
      <c r="A3758" s="270" t="s">
        <v>7412</v>
      </c>
      <c r="B3758" s="270" t="s">
        <v>7411</v>
      </c>
      <c r="C3758" s="270">
        <v>2786</v>
      </c>
      <c r="D3758" s="270">
        <v>1049</v>
      </c>
      <c r="E3758" s="270">
        <v>14</v>
      </c>
      <c r="F3758" s="270">
        <v>1.46</v>
      </c>
      <c r="G3758" s="270" t="s">
        <v>220</v>
      </c>
    </row>
    <row r="3759" spans="1:7">
      <c r="A3759" s="270" t="s">
        <v>7413</v>
      </c>
      <c r="B3759" s="270" t="s">
        <v>7414</v>
      </c>
      <c r="C3759" s="270">
        <v>2500</v>
      </c>
      <c r="D3759" s="270">
        <v>1088.8610000000001</v>
      </c>
      <c r="E3759" s="270">
        <v>16</v>
      </c>
      <c r="F3759" s="270">
        <v>0.29749999999999999</v>
      </c>
      <c r="G3759" s="270" t="s">
        <v>220</v>
      </c>
    </row>
    <row r="3760" spans="1:7">
      <c r="A3760" s="270" t="s">
        <v>7415</v>
      </c>
      <c r="B3760" s="270" t="s">
        <v>7416</v>
      </c>
      <c r="C3760" s="270">
        <v>2526</v>
      </c>
      <c r="D3760" s="270">
        <v>1067.9349999999999</v>
      </c>
      <c r="E3760" s="270">
        <v>15</v>
      </c>
      <c r="F3760" s="270">
        <v>0.11</v>
      </c>
      <c r="G3760" s="270" t="s">
        <v>217</v>
      </c>
    </row>
    <row r="3761" spans="1:7">
      <c r="A3761" s="270" t="s">
        <v>7417</v>
      </c>
      <c r="B3761" s="270" t="s">
        <v>7418</v>
      </c>
      <c r="C3761" s="270">
        <v>2539</v>
      </c>
      <c r="D3761" s="270">
        <v>1058</v>
      </c>
      <c r="E3761" s="270">
        <v>15</v>
      </c>
      <c r="F3761" s="270">
        <v>1.6785714285714286</v>
      </c>
      <c r="G3761" s="270" t="s">
        <v>220</v>
      </c>
    </row>
    <row r="3762" spans="1:7">
      <c r="A3762" s="270" t="s">
        <v>7419</v>
      </c>
      <c r="B3762" s="270" t="s">
        <v>7420</v>
      </c>
      <c r="C3762" s="270">
        <v>2850</v>
      </c>
      <c r="D3762" s="270">
        <v>1039</v>
      </c>
      <c r="E3762" s="270">
        <v>14</v>
      </c>
      <c r="F3762" s="270">
        <v>3.1293617021276594</v>
      </c>
      <c r="G3762" s="270" t="s">
        <v>223</v>
      </c>
    </row>
    <row r="3763" spans="1:7">
      <c r="A3763" s="270" t="s">
        <v>7421</v>
      </c>
      <c r="B3763" s="270" t="s">
        <v>7422</v>
      </c>
      <c r="C3763" s="270">
        <v>2080</v>
      </c>
      <c r="D3763" s="270">
        <v>1096.021</v>
      </c>
      <c r="E3763" s="270">
        <v>16</v>
      </c>
      <c r="F3763" s="270">
        <v>0</v>
      </c>
      <c r="G3763" s="270" t="s">
        <v>217</v>
      </c>
    </row>
    <row r="3764" spans="1:7">
      <c r="A3764" s="270" t="s">
        <v>7423</v>
      </c>
      <c r="B3764" s="270" t="s">
        <v>7424</v>
      </c>
      <c r="C3764" s="270">
        <v>2080</v>
      </c>
      <c r="D3764" s="270">
        <v>1096.021</v>
      </c>
      <c r="E3764" s="270">
        <v>16</v>
      </c>
      <c r="F3764" s="270">
        <v>0.11</v>
      </c>
      <c r="G3764" s="270" t="s">
        <v>217</v>
      </c>
    </row>
    <row r="3765" spans="1:7">
      <c r="A3765" s="270" t="s">
        <v>7425</v>
      </c>
      <c r="B3765" s="270" t="s">
        <v>7426</v>
      </c>
      <c r="C3765" s="270">
        <v>2790</v>
      </c>
      <c r="D3765" s="270">
        <v>1011.917</v>
      </c>
      <c r="E3765" s="270">
        <v>13</v>
      </c>
      <c r="F3765" s="270">
        <v>1.25</v>
      </c>
      <c r="G3765" s="270" t="s">
        <v>220</v>
      </c>
    </row>
    <row r="3766" spans="1:7">
      <c r="A3766" s="270" t="s">
        <v>7427</v>
      </c>
      <c r="B3766" s="270" t="s">
        <v>7426</v>
      </c>
      <c r="C3766" s="270">
        <v>2845</v>
      </c>
      <c r="D3766" s="270">
        <v>1011.917</v>
      </c>
      <c r="E3766" s="270">
        <v>13</v>
      </c>
      <c r="F3766" s="270">
        <v>1.25</v>
      </c>
      <c r="G3766" s="270" t="s">
        <v>220</v>
      </c>
    </row>
    <row r="3767" spans="1:7">
      <c r="A3767" s="270" t="s">
        <v>7428</v>
      </c>
      <c r="B3767" s="270" t="s">
        <v>7429</v>
      </c>
      <c r="C3767" s="270">
        <v>2190</v>
      </c>
      <c r="D3767" s="270">
        <v>891.94500000000005</v>
      </c>
      <c r="E3767" s="270">
        <v>8</v>
      </c>
      <c r="F3767" s="270">
        <v>0</v>
      </c>
      <c r="G3767" s="270" t="s">
        <v>217</v>
      </c>
    </row>
    <row r="3768" spans="1:7">
      <c r="A3768" s="270" t="s">
        <v>7430</v>
      </c>
      <c r="B3768" s="270" t="s">
        <v>7431</v>
      </c>
      <c r="C3768" s="270">
        <v>2575</v>
      </c>
      <c r="D3768" s="270">
        <v>1087</v>
      </c>
      <c r="E3768" s="270">
        <v>16</v>
      </c>
      <c r="F3768" s="270">
        <v>1.118125</v>
      </c>
      <c r="G3768" s="270" t="s">
        <v>220</v>
      </c>
    </row>
    <row r="3769" spans="1:7">
      <c r="A3769" s="270" t="s">
        <v>7432</v>
      </c>
      <c r="B3769" s="270" t="s">
        <v>7433</v>
      </c>
      <c r="C3769" s="270">
        <v>2474</v>
      </c>
      <c r="D3769" s="270">
        <v>926.52013043478246</v>
      </c>
      <c r="E3769" s="270">
        <v>10</v>
      </c>
      <c r="F3769" s="270">
        <v>2.35</v>
      </c>
      <c r="G3769" s="270" t="s">
        <v>220</v>
      </c>
    </row>
    <row r="3770" spans="1:7">
      <c r="A3770" s="270" t="s">
        <v>7434</v>
      </c>
      <c r="B3770" s="270" t="s">
        <v>7435</v>
      </c>
      <c r="C3770" s="270">
        <v>2849</v>
      </c>
      <c r="D3770" s="270">
        <v>971</v>
      </c>
      <c r="E3770" s="270">
        <v>11</v>
      </c>
      <c r="F3770" s="270">
        <v>3.5684999999999993</v>
      </c>
      <c r="G3770" s="270" t="s">
        <v>223</v>
      </c>
    </row>
    <row r="3771" spans="1:7">
      <c r="A3771" s="270" t="s">
        <v>7436</v>
      </c>
      <c r="B3771" s="270" t="s">
        <v>7437</v>
      </c>
      <c r="C3771" s="270">
        <v>2469</v>
      </c>
      <c r="D3771" s="270">
        <v>924</v>
      </c>
      <c r="E3771" s="270">
        <v>9</v>
      </c>
      <c r="F3771" s="270">
        <v>3.1256666666666666</v>
      </c>
      <c r="G3771" s="270" t="s">
        <v>223</v>
      </c>
    </row>
    <row r="3772" spans="1:7">
      <c r="A3772" s="270" t="s">
        <v>7438</v>
      </c>
      <c r="B3772" s="270" t="s">
        <v>7439</v>
      </c>
      <c r="C3772" s="270">
        <v>2808</v>
      </c>
      <c r="D3772" s="270">
        <v>978.55200000000002</v>
      </c>
      <c r="E3772" s="270">
        <v>12</v>
      </c>
      <c r="F3772" s="270">
        <v>2.82</v>
      </c>
      <c r="G3772" s="270" t="s">
        <v>223</v>
      </c>
    </row>
    <row r="3773" spans="1:7">
      <c r="A3773" s="270" t="s">
        <v>7440</v>
      </c>
      <c r="B3773" s="270" t="s">
        <v>7441</v>
      </c>
      <c r="C3773" s="270">
        <v>2365</v>
      </c>
      <c r="D3773" s="270">
        <v>1010.4640000000001</v>
      </c>
      <c r="E3773" s="270">
        <v>13</v>
      </c>
      <c r="F3773" s="270">
        <v>3.63</v>
      </c>
      <c r="G3773" s="270" t="s">
        <v>223</v>
      </c>
    </row>
    <row r="3774" spans="1:7">
      <c r="A3774" s="270" t="s">
        <v>7442</v>
      </c>
      <c r="B3774" s="270" t="s">
        <v>7443</v>
      </c>
      <c r="C3774" s="270">
        <v>2576</v>
      </c>
      <c r="D3774" s="270">
        <v>1064.8330000000001</v>
      </c>
      <c r="E3774" s="270">
        <v>15</v>
      </c>
      <c r="F3774" s="270">
        <v>0.56999999999999995</v>
      </c>
      <c r="G3774" s="270" t="s">
        <v>220</v>
      </c>
    </row>
    <row r="3775" spans="1:7">
      <c r="A3775" s="270" t="s">
        <v>7444</v>
      </c>
      <c r="B3775" s="270" t="s">
        <v>7443</v>
      </c>
      <c r="C3775" s="270">
        <v>2577</v>
      </c>
      <c r="D3775" s="270">
        <v>1064.8330000000001</v>
      </c>
      <c r="E3775" s="270">
        <v>15</v>
      </c>
      <c r="F3775" s="270">
        <v>0.56999999999999995</v>
      </c>
      <c r="G3775" s="270" t="s">
        <v>220</v>
      </c>
    </row>
    <row r="3776" spans="1:7">
      <c r="A3776" s="270" t="s">
        <v>7445</v>
      </c>
      <c r="B3776" s="270" t="s">
        <v>7446</v>
      </c>
      <c r="C3776" s="270">
        <v>2330</v>
      </c>
      <c r="D3776" s="270">
        <v>1036</v>
      </c>
      <c r="E3776" s="270">
        <v>14</v>
      </c>
      <c r="F3776" s="270">
        <v>1.51</v>
      </c>
      <c r="G3776" s="270" t="s">
        <v>220</v>
      </c>
    </row>
    <row r="3777" spans="1:7">
      <c r="A3777" s="270" t="s">
        <v>7447</v>
      </c>
      <c r="B3777" s="270" t="s">
        <v>7446</v>
      </c>
      <c r="C3777" s="270">
        <v>2787</v>
      </c>
      <c r="D3777" s="270">
        <v>1040.6669999999999</v>
      </c>
      <c r="E3777" s="270">
        <v>14</v>
      </c>
      <c r="F3777" s="270">
        <v>1.51</v>
      </c>
      <c r="G3777" s="270" t="s">
        <v>220</v>
      </c>
    </row>
    <row r="3778" spans="1:7">
      <c r="A3778" s="270" t="s">
        <v>7448</v>
      </c>
      <c r="B3778" s="270" t="s">
        <v>7449</v>
      </c>
      <c r="C3778" s="270">
        <v>2519</v>
      </c>
      <c r="D3778" s="270">
        <v>1068.8900000000001</v>
      </c>
      <c r="E3778" s="270">
        <v>15</v>
      </c>
      <c r="F3778" s="270">
        <v>0.1</v>
      </c>
      <c r="G3778" s="270" t="s">
        <v>217</v>
      </c>
    </row>
    <row r="3779" spans="1:7">
      <c r="A3779" s="270" t="s">
        <v>7450</v>
      </c>
      <c r="B3779" s="270" t="s">
        <v>7451</v>
      </c>
      <c r="C3779" s="270">
        <v>2795</v>
      </c>
      <c r="D3779" s="270">
        <v>1044.3679999999999</v>
      </c>
      <c r="E3779" s="270">
        <v>14</v>
      </c>
      <c r="F3779" s="270">
        <v>1.7092537313432823</v>
      </c>
      <c r="G3779" s="270" t="s">
        <v>220</v>
      </c>
    </row>
    <row r="3780" spans="1:7">
      <c r="A3780" s="270" t="s">
        <v>7452</v>
      </c>
      <c r="B3780" s="270" t="s">
        <v>7453</v>
      </c>
      <c r="C3780" s="270">
        <v>2422</v>
      </c>
      <c r="D3780" s="270">
        <v>985.95321739130429</v>
      </c>
      <c r="E3780" s="270">
        <v>12</v>
      </c>
      <c r="F3780" s="270">
        <v>3.04</v>
      </c>
      <c r="G3780" s="270" t="s">
        <v>223</v>
      </c>
    </row>
    <row r="3781" spans="1:7">
      <c r="A3781" s="270" t="s">
        <v>7454</v>
      </c>
      <c r="B3781" s="270" t="s">
        <v>7455</v>
      </c>
      <c r="C3781" s="270">
        <v>2330</v>
      </c>
      <c r="D3781" s="270">
        <v>1088.7090000000001</v>
      </c>
      <c r="E3781" s="270">
        <v>16</v>
      </c>
      <c r="F3781" s="270">
        <v>1.42</v>
      </c>
      <c r="G3781" s="270" t="s">
        <v>220</v>
      </c>
    </row>
    <row r="3782" spans="1:7">
      <c r="A3782" s="270" t="s">
        <v>7456</v>
      </c>
      <c r="B3782" s="270" t="s">
        <v>7455</v>
      </c>
      <c r="C3782" s="270">
        <v>2519</v>
      </c>
      <c r="D3782" s="270">
        <v>1088.7090000000001</v>
      </c>
      <c r="E3782" s="270">
        <v>16</v>
      </c>
      <c r="F3782" s="270">
        <v>1.42</v>
      </c>
      <c r="G3782" s="270" t="s">
        <v>220</v>
      </c>
    </row>
    <row r="3783" spans="1:7">
      <c r="A3783" s="270" t="s">
        <v>7457</v>
      </c>
      <c r="B3783" s="270" t="s">
        <v>7455</v>
      </c>
      <c r="C3783" s="270">
        <v>2749</v>
      </c>
      <c r="D3783" s="270">
        <v>1088.7090000000001</v>
      </c>
      <c r="E3783" s="270">
        <v>16</v>
      </c>
      <c r="F3783" s="270">
        <v>1.42</v>
      </c>
      <c r="G3783" s="270" t="s">
        <v>220</v>
      </c>
    </row>
    <row r="3784" spans="1:7">
      <c r="A3784" s="270" t="s">
        <v>7458</v>
      </c>
      <c r="B3784" s="270" t="s">
        <v>7459</v>
      </c>
      <c r="C3784" s="270">
        <v>2166</v>
      </c>
      <c r="D3784" s="270">
        <v>871.30200000000002</v>
      </c>
      <c r="E3784" s="270">
        <v>7</v>
      </c>
      <c r="F3784" s="270">
        <v>0</v>
      </c>
      <c r="G3784" s="270" t="s">
        <v>217</v>
      </c>
    </row>
    <row r="3785" spans="1:7">
      <c r="A3785" s="270" t="s">
        <v>7460</v>
      </c>
      <c r="B3785" s="270" t="s">
        <v>7459</v>
      </c>
      <c r="C3785" s="270">
        <v>2170</v>
      </c>
      <c r="D3785" s="270">
        <v>871.30200000000002</v>
      </c>
      <c r="E3785" s="270">
        <v>7</v>
      </c>
      <c r="F3785" s="270">
        <v>0</v>
      </c>
      <c r="G3785" s="270" t="s">
        <v>217</v>
      </c>
    </row>
    <row r="3786" spans="1:7">
      <c r="A3786" s="270" t="s">
        <v>7461</v>
      </c>
      <c r="B3786" s="270" t="s">
        <v>7462</v>
      </c>
      <c r="C3786" s="270">
        <v>2580</v>
      </c>
      <c r="D3786" s="270">
        <v>1032.1203829787237</v>
      </c>
      <c r="E3786" s="270">
        <v>14</v>
      </c>
      <c r="F3786" s="270">
        <v>2.25</v>
      </c>
      <c r="G3786" s="270" t="s">
        <v>220</v>
      </c>
    </row>
    <row r="3787" spans="1:7">
      <c r="A3787" s="270" t="s">
        <v>7463</v>
      </c>
      <c r="B3787" s="270" t="s">
        <v>7464</v>
      </c>
      <c r="C3787" s="270">
        <v>2795</v>
      </c>
      <c r="D3787" s="270">
        <v>1042.038</v>
      </c>
      <c r="E3787" s="270">
        <v>14</v>
      </c>
      <c r="F3787" s="270">
        <v>1.7092537313432823</v>
      </c>
      <c r="G3787" s="270" t="s">
        <v>220</v>
      </c>
    </row>
    <row r="3788" spans="1:7">
      <c r="A3788" s="270" t="s">
        <v>7465</v>
      </c>
      <c r="B3788" s="270" t="s">
        <v>7466</v>
      </c>
      <c r="C3788" s="270">
        <v>2311</v>
      </c>
      <c r="D3788" s="270">
        <v>1003</v>
      </c>
      <c r="E3788" s="270">
        <v>13</v>
      </c>
      <c r="F3788" s="270">
        <v>1.98</v>
      </c>
      <c r="G3788" s="270" t="s">
        <v>220</v>
      </c>
    </row>
    <row r="3789" spans="1:7">
      <c r="A3789" s="270" t="s">
        <v>7467</v>
      </c>
      <c r="B3789" s="270" t="s">
        <v>7468</v>
      </c>
      <c r="C3789" s="270">
        <v>2774</v>
      </c>
      <c r="D3789" s="270">
        <v>1094.4269999999999</v>
      </c>
      <c r="E3789" s="270">
        <v>16</v>
      </c>
      <c r="F3789" s="270">
        <v>0</v>
      </c>
      <c r="G3789" s="270" t="s">
        <v>217</v>
      </c>
    </row>
    <row r="3790" spans="1:7">
      <c r="A3790" s="270" t="s">
        <v>7469</v>
      </c>
      <c r="B3790" s="270" t="s">
        <v>7470</v>
      </c>
      <c r="C3790" s="270">
        <v>2330</v>
      </c>
      <c r="D3790" s="270">
        <v>1028.2860000000001</v>
      </c>
      <c r="E3790" s="270">
        <v>14</v>
      </c>
      <c r="F3790" s="270">
        <v>1.9385964912280704</v>
      </c>
      <c r="G3790" s="270" t="s">
        <v>220</v>
      </c>
    </row>
    <row r="3791" spans="1:7">
      <c r="A3791" s="270" t="s">
        <v>7471</v>
      </c>
      <c r="B3791" s="270" t="s">
        <v>7472</v>
      </c>
      <c r="C3791" s="270">
        <v>2360</v>
      </c>
      <c r="D3791" s="270">
        <v>1015</v>
      </c>
      <c r="E3791" s="270">
        <v>13</v>
      </c>
      <c r="F3791" s="270">
        <v>4.0599999999999996</v>
      </c>
      <c r="G3791" s="270" t="s">
        <v>223</v>
      </c>
    </row>
    <row r="3792" spans="1:7">
      <c r="A3792" s="270" t="s">
        <v>7473</v>
      </c>
      <c r="B3792" s="270" t="s">
        <v>7474</v>
      </c>
      <c r="C3792" s="270">
        <v>2500</v>
      </c>
      <c r="D3792" s="270">
        <v>1015.891</v>
      </c>
      <c r="E3792" s="270">
        <v>13</v>
      </c>
      <c r="F3792" s="270">
        <v>0.29749999999999999</v>
      </c>
      <c r="G3792" s="270" t="s">
        <v>220</v>
      </c>
    </row>
    <row r="3793" spans="1:7">
      <c r="A3793" s="270" t="s">
        <v>7475</v>
      </c>
      <c r="B3793" s="270" t="s">
        <v>7476</v>
      </c>
      <c r="C3793" s="270">
        <v>2446</v>
      </c>
      <c r="D3793" s="270">
        <v>978</v>
      </c>
      <c r="E3793" s="270">
        <v>12</v>
      </c>
      <c r="F3793" s="270">
        <v>4.5999999999999996</v>
      </c>
      <c r="G3793" s="270" t="s">
        <v>223</v>
      </c>
    </row>
    <row r="3794" spans="1:7">
      <c r="A3794" s="270" t="s">
        <v>7477</v>
      </c>
      <c r="B3794" s="270" t="s">
        <v>7478</v>
      </c>
      <c r="C3794" s="270">
        <v>2828</v>
      </c>
      <c r="D3794" s="270">
        <v>1012.294</v>
      </c>
      <c r="E3794" s="270">
        <v>13</v>
      </c>
      <c r="F3794" s="270">
        <v>5.91</v>
      </c>
      <c r="G3794" s="270" t="s">
        <v>223</v>
      </c>
    </row>
    <row r="3795" spans="1:7">
      <c r="A3795" s="270" t="s">
        <v>7479</v>
      </c>
      <c r="B3795" s="270" t="s">
        <v>7480</v>
      </c>
      <c r="C3795" s="270">
        <v>2527</v>
      </c>
      <c r="D3795" s="270">
        <v>1036.486375</v>
      </c>
      <c r="E3795" s="270">
        <v>14</v>
      </c>
      <c r="F3795" s="270">
        <v>0.16</v>
      </c>
      <c r="G3795" s="270" t="s">
        <v>217</v>
      </c>
    </row>
    <row r="3796" spans="1:7">
      <c r="A3796" s="270" t="s">
        <v>7481</v>
      </c>
      <c r="B3796" s="270" t="s">
        <v>7482</v>
      </c>
      <c r="C3796" s="270">
        <v>2330</v>
      </c>
      <c r="D3796" s="270">
        <v>999</v>
      </c>
      <c r="E3796" s="270">
        <v>12</v>
      </c>
      <c r="F3796" s="270">
        <v>1</v>
      </c>
      <c r="G3796" s="270" t="s">
        <v>220</v>
      </c>
    </row>
    <row r="3797" spans="1:7">
      <c r="A3797" s="270" t="s">
        <v>7483</v>
      </c>
      <c r="B3797" s="270" t="s">
        <v>7484</v>
      </c>
      <c r="C3797" s="270">
        <v>2758</v>
      </c>
      <c r="D3797" s="270">
        <v>1049</v>
      </c>
      <c r="E3797" s="270">
        <v>14</v>
      </c>
      <c r="F3797" s="270">
        <v>0.83153846153846156</v>
      </c>
      <c r="G3797" s="270" t="s">
        <v>220</v>
      </c>
    </row>
    <row r="3798" spans="1:7">
      <c r="A3798" s="270" t="s">
        <v>7485</v>
      </c>
      <c r="B3798" s="270" t="s">
        <v>7486</v>
      </c>
      <c r="C3798" s="270">
        <v>2178</v>
      </c>
      <c r="D3798" s="270">
        <v>1050.8889999999999</v>
      </c>
      <c r="E3798" s="270">
        <v>14</v>
      </c>
      <c r="F3798" s="270">
        <v>7.0000000000000007E-2</v>
      </c>
      <c r="G3798" s="270" t="s">
        <v>217</v>
      </c>
    </row>
    <row r="3799" spans="1:7">
      <c r="A3799" s="270" t="s">
        <v>7487</v>
      </c>
      <c r="B3799" s="270" t="s">
        <v>7488</v>
      </c>
      <c r="C3799" s="270">
        <v>2786</v>
      </c>
      <c r="D3799" s="270">
        <v>985.44100000000003</v>
      </c>
      <c r="E3799" s="270">
        <v>12</v>
      </c>
      <c r="F3799" s="270">
        <v>0.59</v>
      </c>
      <c r="G3799" s="270" t="s">
        <v>220</v>
      </c>
    </row>
    <row r="3800" spans="1:7">
      <c r="A3800" s="270" t="s">
        <v>7489</v>
      </c>
      <c r="B3800" s="270" t="s">
        <v>7490</v>
      </c>
      <c r="C3800" s="270">
        <v>2325</v>
      </c>
      <c r="D3800" s="270">
        <v>1046.912</v>
      </c>
      <c r="E3800" s="270">
        <v>14</v>
      </c>
      <c r="F3800" s="270">
        <v>3.59</v>
      </c>
      <c r="G3800" s="270" t="s">
        <v>223</v>
      </c>
    </row>
    <row r="3801" spans="1:7">
      <c r="A3801" s="270" t="s">
        <v>7491</v>
      </c>
      <c r="B3801" s="270" t="s">
        <v>7490</v>
      </c>
      <c r="C3801" s="270">
        <v>2550</v>
      </c>
      <c r="D3801" s="270">
        <v>1046.912</v>
      </c>
      <c r="E3801" s="270">
        <v>14</v>
      </c>
      <c r="F3801" s="270">
        <v>3.59</v>
      </c>
      <c r="G3801" s="270" t="s">
        <v>223</v>
      </c>
    </row>
    <row r="3802" spans="1:7">
      <c r="A3802" s="270" t="s">
        <v>7492</v>
      </c>
      <c r="B3802" s="270" t="s">
        <v>7493</v>
      </c>
      <c r="C3802" s="270">
        <v>2323</v>
      </c>
      <c r="D3802" s="270">
        <v>1045.643</v>
      </c>
      <c r="E3802" s="270">
        <v>14</v>
      </c>
      <c r="F3802" s="270">
        <v>0.37363636363636366</v>
      </c>
      <c r="G3802" s="270" t="s">
        <v>220</v>
      </c>
    </row>
    <row r="3803" spans="1:7">
      <c r="A3803" s="270" t="s">
        <v>7494</v>
      </c>
      <c r="B3803" s="270" t="s">
        <v>7495</v>
      </c>
      <c r="C3803" s="270">
        <v>2484</v>
      </c>
      <c r="D3803" s="270">
        <v>962.97799999999995</v>
      </c>
      <c r="E3803" s="270">
        <v>11</v>
      </c>
      <c r="F3803" s="270">
        <v>0.80812499999999987</v>
      </c>
      <c r="G3803" s="270" t="s">
        <v>220</v>
      </c>
    </row>
    <row r="3804" spans="1:7">
      <c r="A3804" s="270" t="s">
        <v>7496</v>
      </c>
      <c r="B3804" s="270" t="s">
        <v>7497</v>
      </c>
      <c r="C3804" s="270">
        <v>2528</v>
      </c>
      <c r="D3804" s="270">
        <v>932.57600000000002</v>
      </c>
      <c r="E3804" s="270">
        <v>10</v>
      </c>
      <c r="F3804" s="270">
        <v>0.14000000000000001</v>
      </c>
      <c r="G3804" s="270" t="s">
        <v>217</v>
      </c>
    </row>
    <row r="3805" spans="1:7">
      <c r="A3805" s="270" t="s">
        <v>7498</v>
      </c>
      <c r="B3805" s="270" t="s">
        <v>7499</v>
      </c>
      <c r="C3805" s="270">
        <v>2787</v>
      </c>
      <c r="D3805" s="270">
        <v>1012.667</v>
      </c>
      <c r="E3805" s="270">
        <v>13</v>
      </c>
      <c r="F3805" s="270">
        <v>1.5879310344827586</v>
      </c>
      <c r="G3805" s="270" t="s">
        <v>220</v>
      </c>
    </row>
    <row r="3806" spans="1:7">
      <c r="A3806" s="270" t="s">
        <v>7500</v>
      </c>
      <c r="B3806" s="270" t="s">
        <v>7501</v>
      </c>
      <c r="C3806" s="270">
        <v>2250</v>
      </c>
      <c r="D3806" s="270">
        <v>1001</v>
      </c>
      <c r="E3806" s="270">
        <v>13</v>
      </c>
      <c r="F3806" s="270">
        <v>0.52</v>
      </c>
      <c r="G3806" s="270" t="s">
        <v>220</v>
      </c>
    </row>
    <row r="3807" spans="1:7">
      <c r="A3807" s="270" t="s">
        <v>7502</v>
      </c>
      <c r="B3807" s="270" t="s">
        <v>7503</v>
      </c>
      <c r="C3807" s="270">
        <v>2758</v>
      </c>
      <c r="D3807" s="270">
        <v>1049</v>
      </c>
      <c r="E3807" s="270">
        <v>14</v>
      </c>
      <c r="F3807" s="270">
        <v>1.38</v>
      </c>
      <c r="G3807" s="270" t="s">
        <v>220</v>
      </c>
    </row>
    <row r="3808" spans="1:7">
      <c r="A3808" s="270" t="s">
        <v>7504</v>
      </c>
      <c r="B3808" s="270" t="s">
        <v>7503</v>
      </c>
      <c r="C3808" s="270">
        <v>2786</v>
      </c>
      <c r="D3808" s="270">
        <v>1049</v>
      </c>
      <c r="E3808" s="270">
        <v>14</v>
      </c>
      <c r="F3808" s="270">
        <v>1.38</v>
      </c>
      <c r="G3808" s="270" t="s">
        <v>220</v>
      </c>
    </row>
    <row r="3809" spans="1:7">
      <c r="A3809" s="270" t="s">
        <v>7505</v>
      </c>
      <c r="B3809" s="270" t="s">
        <v>7506</v>
      </c>
      <c r="C3809" s="270">
        <v>2644</v>
      </c>
      <c r="D3809" s="270">
        <v>1044.3679999999999</v>
      </c>
      <c r="E3809" s="270">
        <v>14</v>
      </c>
      <c r="F3809" s="270">
        <v>2.06</v>
      </c>
      <c r="G3809" s="270" t="s">
        <v>220</v>
      </c>
    </row>
    <row r="3810" spans="1:7">
      <c r="A3810" s="270" t="s">
        <v>7507</v>
      </c>
      <c r="B3810" s="270" t="s">
        <v>7506</v>
      </c>
      <c r="C3810" s="270">
        <v>2660</v>
      </c>
      <c r="D3810" s="270">
        <v>1044.3679999999999</v>
      </c>
      <c r="E3810" s="270">
        <v>14</v>
      </c>
      <c r="F3810" s="270">
        <v>2.06</v>
      </c>
      <c r="G3810" s="270" t="s">
        <v>220</v>
      </c>
    </row>
    <row r="3811" spans="1:7">
      <c r="A3811" s="270" t="s">
        <v>7508</v>
      </c>
      <c r="B3811" s="270" t="s">
        <v>7509</v>
      </c>
      <c r="C3811" s="270">
        <v>2756</v>
      </c>
      <c r="D3811" s="270">
        <v>1013</v>
      </c>
      <c r="E3811" s="270">
        <v>13</v>
      </c>
      <c r="F3811" s="270">
        <v>1.3</v>
      </c>
      <c r="G3811" s="270" t="s">
        <v>220</v>
      </c>
    </row>
    <row r="3812" spans="1:7">
      <c r="A3812" s="270" t="s">
        <v>7510</v>
      </c>
      <c r="B3812" s="270" t="s">
        <v>7509</v>
      </c>
      <c r="C3812" s="270">
        <v>2758</v>
      </c>
      <c r="D3812" s="270">
        <v>1013</v>
      </c>
      <c r="E3812" s="270">
        <v>13</v>
      </c>
      <c r="F3812" s="270">
        <v>1.3</v>
      </c>
      <c r="G3812" s="270" t="s">
        <v>220</v>
      </c>
    </row>
    <row r="3813" spans="1:7">
      <c r="A3813" s="270" t="s">
        <v>7511</v>
      </c>
      <c r="B3813" s="270" t="s">
        <v>7512</v>
      </c>
      <c r="C3813" s="270">
        <v>2480</v>
      </c>
      <c r="D3813" s="270">
        <v>899</v>
      </c>
      <c r="E3813" s="270">
        <v>8</v>
      </c>
      <c r="F3813" s="270">
        <v>1.0053448275862069</v>
      </c>
      <c r="G3813" s="270" t="s">
        <v>220</v>
      </c>
    </row>
    <row r="3814" spans="1:7">
      <c r="A3814" s="270" t="s">
        <v>7513</v>
      </c>
      <c r="B3814" s="270" t="s">
        <v>7514</v>
      </c>
      <c r="C3814" s="270">
        <v>2460</v>
      </c>
      <c r="D3814" s="270">
        <v>974.5</v>
      </c>
      <c r="E3814" s="270">
        <v>11</v>
      </c>
      <c r="F3814" s="270">
        <v>2.08</v>
      </c>
      <c r="G3814" s="270" t="s">
        <v>220</v>
      </c>
    </row>
    <row r="3815" spans="1:7">
      <c r="A3815" s="270" t="s">
        <v>7515</v>
      </c>
      <c r="B3815" s="270" t="s">
        <v>7516</v>
      </c>
      <c r="C3815" s="270">
        <v>2739</v>
      </c>
      <c r="D3815" s="270">
        <v>996.88699999999994</v>
      </c>
      <c r="E3815" s="270">
        <v>12</v>
      </c>
      <c r="F3815" s="270">
        <v>2.6949999999999998</v>
      </c>
      <c r="G3815" s="270" t="s">
        <v>223</v>
      </c>
    </row>
    <row r="3816" spans="1:7">
      <c r="A3816" s="270" t="s">
        <v>7517</v>
      </c>
      <c r="B3816" s="270" t="s">
        <v>7518</v>
      </c>
      <c r="C3816" s="270">
        <v>2571</v>
      </c>
      <c r="D3816" s="270">
        <v>1072.4380000000001</v>
      </c>
      <c r="E3816" s="270">
        <v>15</v>
      </c>
      <c r="F3816" s="270">
        <v>0.54</v>
      </c>
      <c r="G3816" s="270" t="s">
        <v>220</v>
      </c>
    </row>
    <row r="3817" spans="1:7">
      <c r="A3817" s="270" t="s">
        <v>7519</v>
      </c>
      <c r="B3817" s="270" t="s">
        <v>7520</v>
      </c>
      <c r="C3817" s="270">
        <v>2787</v>
      </c>
      <c r="D3817" s="270">
        <v>1017</v>
      </c>
      <c r="E3817" s="270">
        <v>13</v>
      </c>
      <c r="F3817" s="270">
        <v>1.5879310344827586</v>
      </c>
      <c r="G3817" s="270" t="s">
        <v>220</v>
      </c>
    </row>
    <row r="3818" spans="1:7">
      <c r="A3818" s="270" t="s">
        <v>7521</v>
      </c>
      <c r="B3818" s="270" t="s">
        <v>7522</v>
      </c>
      <c r="C3818" s="270">
        <v>2567</v>
      </c>
      <c r="D3818" s="270">
        <v>1051.5974285714285</v>
      </c>
      <c r="E3818" s="270">
        <v>15</v>
      </c>
      <c r="F3818" s="270">
        <v>0</v>
      </c>
      <c r="G3818" s="270" t="s">
        <v>217</v>
      </c>
    </row>
    <row r="3819" spans="1:7">
      <c r="A3819" s="270" t="s">
        <v>7523</v>
      </c>
      <c r="B3819" s="270" t="s">
        <v>7524</v>
      </c>
      <c r="C3819" s="270">
        <v>2770</v>
      </c>
      <c r="D3819" s="270">
        <v>799.69258333333335</v>
      </c>
      <c r="E3819" s="270">
        <v>4</v>
      </c>
      <c r="F3819" s="270">
        <v>0</v>
      </c>
      <c r="G3819" s="270" t="s">
        <v>217</v>
      </c>
    </row>
    <row r="3820" spans="1:7">
      <c r="A3820" s="270" t="s">
        <v>7525</v>
      </c>
      <c r="B3820" s="270" t="s">
        <v>7526</v>
      </c>
      <c r="C3820" s="270">
        <v>2519</v>
      </c>
      <c r="D3820" s="270">
        <v>999.11483333333342</v>
      </c>
      <c r="E3820" s="270">
        <v>12</v>
      </c>
      <c r="F3820" s="270">
        <v>0.36199999999999999</v>
      </c>
      <c r="G3820" s="270" t="s">
        <v>220</v>
      </c>
    </row>
    <row r="3821" spans="1:7">
      <c r="A3821" s="270" t="s">
        <v>7527</v>
      </c>
      <c r="B3821" s="270" t="s">
        <v>7528</v>
      </c>
      <c r="C3821" s="270">
        <v>2795</v>
      </c>
      <c r="D3821" s="270">
        <v>1019.7131145833332</v>
      </c>
      <c r="E3821" s="270">
        <v>13</v>
      </c>
      <c r="F3821" s="270">
        <v>0.85</v>
      </c>
      <c r="G3821" s="270" t="s">
        <v>220</v>
      </c>
    </row>
    <row r="3822" spans="1:7">
      <c r="A3822" s="270" t="s">
        <v>7529</v>
      </c>
      <c r="B3822" s="270" t="s">
        <v>7530</v>
      </c>
      <c r="C3822" s="270">
        <v>2170</v>
      </c>
      <c r="D3822" s="270">
        <v>955.41536363636362</v>
      </c>
      <c r="E3822" s="270">
        <v>11</v>
      </c>
      <c r="F3822" s="270">
        <v>0</v>
      </c>
      <c r="G3822" s="270" t="s">
        <v>217</v>
      </c>
    </row>
    <row r="3823" spans="1:7">
      <c r="A3823" s="270" t="s">
        <v>7531</v>
      </c>
      <c r="B3823" s="270" t="s">
        <v>7532</v>
      </c>
      <c r="C3823" s="270">
        <v>2774</v>
      </c>
      <c r="D3823" s="270">
        <v>1079.2703333333334</v>
      </c>
      <c r="E3823" s="270">
        <v>16</v>
      </c>
      <c r="F3823" s="270">
        <v>0</v>
      </c>
      <c r="G3823" s="270" t="s">
        <v>217</v>
      </c>
    </row>
    <row r="3824" spans="1:7">
      <c r="A3824" s="270" t="s">
        <v>7533</v>
      </c>
      <c r="B3824" s="270" t="s">
        <v>7534</v>
      </c>
      <c r="C3824" s="270">
        <v>2850</v>
      </c>
      <c r="D3824" s="270">
        <v>973.97900000000004</v>
      </c>
      <c r="E3824" s="270">
        <v>11</v>
      </c>
      <c r="F3824" s="270">
        <v>2.11</v>
      </c>
      <c r="G3824" s="270" t="s">
        <v>220</v>
      </c>
    </row>
    <row r="3825" spans="1:7">
      <c r="A3825" s="270" t="s">
        <v>7535</v>
      </c>
      <c r="B3825" s="270" t="s">
        <v>7536</v>
      </c>
      <c r="C3825" s="270">
        <v>2870</v>
      </c>
      <c r="D3825" s="270">
        <v>1008.8697</v>
      </c>
      <c r="E3825" s="270">
        <v>13</v>
      </c>
      <c r="F3825" s="270">
        <v>2.78</v>
      </c>
      <c r="G3825" s="270" t="s">
        <v>223</v>
      </c>
    </row>
    <row r="3826" spans="1:7">
      <c r="A3826" s="270" t="s">
        <v>7537</v>
      </c>
      <c r="B3826" s="270" t="s">
        <v>7538</v>
      </c>
      <c r="C3826" s="270">
        <v>2323</v>
      </c>
      <c r="D3826" s="270">
        <v>1041.8150000000001</v>
      </c>
      <c r="E3826" s="270">
        <v>14</v>
      </c>
      <c r="F3826" s="270">
        <v>0.5</v>
      </c>
      <c r="G3826" s="270" t="s">
        <v>220</v>
      </c>
    </row>
    <row r="3827" spans="1:7">
      <c r="A3827" s="270" t="s">
        <v>7539</v>
      </c>
      <c r="B3827" s="270" t="s">
        <v>7540</v>
      </c>
      <c r="C3827" s="270">
        <v>2745</v>
      </c>
      <c r="D3827" s="270">
        <v>1046.3969999999999</v>
      </c>
      <c r="E3827" s="270">
        <v>14</v>
      </c>
      <c r="F3827" s="270">
        <v>0.26</v>
      </c>
      <c r="G3827" s="270" t="s">
        <v>220</v>
      </c>
    </row>
    <row r="3828" spans="1:7">
      <c r="A3828" s="270" t="s">
        <v>7541</v>
      </c>
      <c r="B3828" s="270" t="s">
        <v>7542</v>
      </c>
      <c r="C3828" s="270">
        <v>2756</v>
      </c>
      <c r="D3828" s="270">
        <v>998.84199999999998</v>
      </c>
      <c r="E3828" s="270">
        <v>12</v>
      </c>
      <c r="F3828" s="270">
        <v>0.87230769230769223</v>
      </c>
      <c r="G3828" s="270" t="s">
        <v>220</v>
      </c>
    </row>
    <row r="3829" spans="1:7">
      <c r="A3829" s="270" t="s">
        <v>7543</v>
      </c>
      <c r="B3829" s="270" t="s">
        <v>7544</v>
      </c>
      <c r="C3829" s="270">
        <v>2877</v>
      </c>
      <c r="D3829" s="270">
        <v>1042</v>
      </c>
      <c r="E3829" s="270">
        <v>14</v>
      </c>
      <c r="F3829" s="270">
        <v>7.2161538461538459</v>
      </c>
      <c r="G3829" s="270" t="s">
        <v>226</v>
      </c>
    </row>
    <row r="3830" spans="1:7">
      <c r="A3830" s="270" t="s">
        <v>7545</v>
      </c>
      <c r="B3830" s="270" t="s">
        <v>7546</v>
      </c>
      <c r="C3830" s="270">
        <v>2476</v>
      </c>
      <c r="D3830" s="270">
        <v>410</v>
      </c>
      <c r="E3830" s="270">
        <v>1</v>
      </c>
      <c r="F3830" s="270">
        <v>2.92</v>
      </c>
      <c r="G3830" s="270" t="s">
        <v>223</v>
      </c>
    </row>
    <row r="3831" spans="1:7">
      <c r="A3831" s="270" t="s">
        <v>7547</v>
      </c>
      <c r="B3831" s="270" t="s">
        <v>7548</v>
      </c>
      <c r="C3831" s="270">
        <v>2352</v>
      </c>
      <c r="D3831" s="270">
        <v>1034.462</v>
      </c>
      <c r="E3831" s="270">
        <v>14</v>
      </c>
      <c r="F3831" s="270">
        <v>2.14</v>
      </c>
      <c r="G3831" s="270" t="s">
        <v>220</v>
      </c>
    </row>
    <row r="3832" spans="1:7">
      <c r="A3832" s="270" t="s">
        <v>7549</v>
      </c>
      <c r="B3832" s="270" t="s">
        <v>7550</v>
      </c>
      <c r="C3832" s="270">
        <v>2825</v>
      </c>
      <c r="D3832" s="270">
        <v>1053.6669999999999</v>
      </c>
      <c r="E3832" s="270">
        <v>15</v>
      </c>
      <c r="F3832" s="270">
        <v>8.1233333333333331</v>
      </c>
      <c r="G3832" s="270" t="s">
        <v>226</v>
      </c>
    </row>
    <row r="3833" spans="1:7">
      <c r="A3833" s="270" t="s">
        <v>7551</v>
      </c>
      <c r="B3833" s="270" t="s">
        <v>7552</v>
      </c>
      <c r="C3833" s="270">
        <v>2379</v>
      </c>
      <c r="D3833" s="270">
        <v>963.44799999999998</v>
      </c>
      <c r="E3833" s="270">
        <v>11</v>
      </c>
      <c r="F3833" s="270">
        <v>0</v>
      </c>
      <c r="G3833" s="270" t="s">
        <v>223</v>
      </c>
    </row>
    <row r="3834" spans="1:7">
      <c r="A3834" s="270" t="s">
        <v>7553</v>
      </c>
      <c r="B3834" s="270" t="s">
        <v>7552</v>
      </c>
      <c r="C3834" s="270">
        <v>2381</v>
      </c>
      <c r="D3834" s="270">
        <v>963.44799999999998</v>
      </c>
      <c r="E3834" s="270">
        <v>11</v>
      </c>
      <c r="F3834" s="270">
        <v>4.17</v>
      </c>
      <c r="G3834" s="270" t="s">
        <v>223</v>
      </c>
    </row>
    <row r="3835" spans="1:7">
      <c r="A3835" s="270" t="s">
        <v>7554</v>
      </c>
      <c r="B3835" s="270" t="s">
        <v>7555</v>
      </c>
      <c r="C3835" s="270">
        <v>2850</v>
      </c>
      <c r="D3835" s="270">
        <v>1066</v>
      </c>
      <c r="E3835" s="270">
        <v>15</v>
      </c>
      <c r="F3835" s="270">
        <v>2.25</v>
      </c>
      <c r="G3835" s="270" t="s">
        <v>220</v>
      </c>
    </row>
    <row r="3836" spans="1:7">
      <c r="A3836" s="270" t="s">
        <v>7556</v>
      </c>
      <c r="B3836" s="270" t="s">
        <v>7557</v>
      </c>
      <c r="C3836" s="270">
        <v>2456</v>
      </c>
      <c r="D3836" s="270">
        <v>1018.627</v>
      </c>
      <c r="E3836" s="270">
        <v>13</v>
      </c>
      <c r="F3836" s="270">
        <v>2.08</v>
      </c>
      <c r="G3836" s="270" t="s">
        <v>220</v>
      </c>
    </row>
    <row r="3837" spans="1:7">
      <c r="A3837" s="270" t="s">
        <v>7558</v>
      </c>
      <c r="B3837" s="270" t="s">
        <v>7559</v>
      </c>
      <c r="C3837" s="270">
        <v>2537</v>
      </c>
      <c r="D3837" s="270">
        <v>996.79699999999991</v>
      </c>
      <c r="E3837" s="270">
        <v>12</v>
      </c>
      <c r="F3837" s="270">
        <v>2.02</v>
      </c>
      <c r="G3837" s="270" t="s">
        <v>220</v>
      </c>
    </row>
    <row r="3838" spans="1:7">
      <c r="A3838" s="270" t="s">
        <v>7560</v>
      </c>
      <c r="B3838" s="270" t="s">
        <v>7561</v>
      </c>
      <c r="C3838" s="270">
        <v>2644</v>
      </c>
      <c r="D3838" s="270">
        <v>1079</v>
      </c>
      <c r="E3838" s="270">
        <v>16</v>
      </c>
      <c r="F3838" s="270">
        <v>1.85</v>
      </c>
      <c r="G3838" s="270" t="s">
        <v>220</v>
      </c>
    </row>
    <row r="3839" spans="1:7">
      <c r="A3839" s="270" t="s">
        <v>7562</v>
      </c>
      <c r="B3839" s="270" t="s">
        <v>7563</v>
      </c>
      <c r="C3839" s="270">
        <v>2583</v>
      </c>
      <c r="D3839" s="270">
        <v>1014.5259444444445</v>
      </c>
      <c r="E3839" s="270">
        <v>13</v>
      </c>
      <c r="F3839" s="270">
        <v>2.5299999999999998</v>
      </c>
      <c r="G3839" s="270" t="s">
        <v>223</v>
      </c>
    </row>
    <row r="3840" spans="1:7">
      <c r="A3840" s="270" t="s">
        <v>7564</v>
      </c>
      <c r="B3840" s="270" t="s">
        <v>7565</v>
      </c>
      <c r="C3840" s="270">
        <v>2825</v>
      </c>
      <c r="D3840" s="270">
        <v>1053.6669999999999</v>
      </c>
      <c r="E3840" s="270">
        <v>15</v>
      </c>
      <c r="F3840" s="270">
        <v>8.1233333333333331</v>
      </c>
      <c r="G3840" s="270" t="s">
        <v>226</v>
      </c>
    </row>
    <row r="3841" spans="1:7">
      <c r="A3841" s="270" t="s">
        <v>7566</v>
      </c>
      <c r="B3841" s="270" t="s">
        <v>7567</v>
      </c>
      <c r="C3841" s="270">
        <v>2800</v>
      </c>
      <c r="D3841" s="270">
        <v>978.47199999999998</v>
      </c>
      <c r="E3841" s="270">
        <v>12</v>
      </c>
      <c r="F3841" s="270">
        <v>1.73</v>
      </c>
      <c r="G3841" s="270" t="s">
        <v>220</v>
      </c>
    </row>
    <row r="3842" spans="1:7">
      <c r="A3842" s="270" t="s">
        <v>7568</v>
      </c>
      <c r="B3842" s="270" t="s">
        <v>7569</v>
      </c>
      <c r="C3842" s="270">
        <v>2582</v>
      </c>
      <c r="D3842" s="270">
        <v>1094.087</v>
      </c>
      <c r="E3842" s="270">
        <v>16</v>
      </c>
      <c r="F3842" s="270">
        <v>1.8028571428571429</v>
      </c>
      <c r="G3842" s="270" t="s">
        <v>220</v>
      </c>
    </row>
    <row r="3843" spans="1:7">
      <c r="A3843" s="270" t="s">
        <v>7570</v>
      </c>
      <c r="B3843" s="270" t="s">
        <v>7571</v>
      </c>
      <c r="C3843" s="270">
        <v>2622</v>
      </c>
      <c r="D3843" s="270">
        <v>1087.1669999999999</v>
      </c>
      <c r="E3843" s="270">
        <v>16</v>
      </c>
      <c r="F3843" s="270">
        <v>1.5</v>
      </c>
      <c r="G3843" s="270" t="s">
        <v>220</v>
      </c>
    </row>
    <row r="3844" spans="1:7">
      <c r="A3844" s="270" t="s">
        <v>7572</v>
      </c>
      <c r="B3844" s="270" t="s">
        <v>7573</v>
      </c>
      <c r="C3844" s="270">
        <v>2482</v>
      </c>
      <c r="D3844" s="270">
        <v>961.57100000000003</v>
      </c>
      <c r="E3844" s="270">
        <v>11</v>
      </c>
      <c r="F3844" s="270">
        <v>0.80166666666666675</v>
      </c>
      <c r="G3844" s="270" t="s">
        <v>220</v>
      </c>
    </row>
    <row r="3845" spans="1:7">
      <c r="A3845" s="270" t="s">
        <v>7574</v>
      </c>
      <c r="B3845" s="270" t="s">
        <v>7575</v>
      </c>
      <c r="C3845" s="270">
        <v>2482</v>
      </c>
      <c r="D3845" s="270">
        <v>959.97799999999995</v>
      </c>
      <c r="E3845" s="270">
        <v>11</v>
      </c>
      <c r="F3845" s="270">
        <v>0.57999999999999996</v>
      </c>
      <c r="G3845" s="270" t="s">
        <v>220</v>
      </c>
    </row>
    <row r="3846" spans="1:7">
      <c r="A3846" s="270" t="s">
        <v>7576</v>
      </c>
      <c r="B3846" s="270" t="s">
        <v>7577</v>
      </c>
      <c r="C3846" s="270">
        <v>2318</v>
      </c>
      <c r="D3846" s="270">
        <v>991.58825000000002</v>
      </c>
      <c r="E3846" s="270">
        <v>12</v>
      </c>
      <c r="F3846" s="270">
        <v>0.89</v>
      </c>
      <c r="G3846" s="270" t="s">
        <v>220</v>
      </c>
    </row>
    <row r="3847" spans="1:7">
      <c r="A3847" s="270" t="s">
        <v>7578</v>
      </c>
      <c r="B3847" s="270" t="s">
        <v>7579</v>
      </c>
      <c r="C3847" s="270">
        <v>2647</v>
      </c>
      <c r="D3847" s="270">
        <v>995.28899999999999</v>
      </c>
      <c r="E3847" s="270">
        <v>12</v>
      </c>
      <c r="F3847" s="270">
        <v>1.58</v>
      </c>
      <c r="G3847" s="270" t="s">
        <v>220</v>
      </c>
    </row>
    <row r="3848" spans="1:7">
      <c r="A3848" s="270" t="s">
        <v>7580</v>
      </c>
      <c r="B3848" s="270" t="s">
        <v>7581</v>
      </c>
      <c r="C3848" s="270">
        <v>2871</v>
      </c>
      <c r="D3848" s="270">
        <v>1065</v>
      </c>
      <c r="E3848" s="270">
        <v>15</v>
      </c>
      <c r="F3848" s="270">
        <v>3.757222222222222</v>
      </c>
      <c r="G3848" s="270" t="s">
        <v>223</v>
      </c>
    </row>
    <row r="3849" spans="1:7">
      <c r="A3849" s="270" t="s">
        <v>7582</v>
      </c>
      <c r="B3849" s="270" t="s">
        <v>7583</v>
      </c>
      <c r="C3849" s="270">
        <v>2820</v>
      </c>
      <c r="D3849" s="270">
        <v>931.71199999999999</v>
      </c>
      <c r="E3849" s="270">
        <v>10</v>
      </c>
      <c r="F3849" s="270">
        <v>3.36</v>
      </c>
      <c r="G3849" s="270" t="s">
        <v>223</v>
      </c>
    </row>
    <row r="3850" spans="1:7">
      <c r="A3850" s="270" t="s">
        <v>7584</v>
      </c>
      <c r="B3850" s="270" t="s">
        <v>7585</v>
      </c>
      <c r="C3850" s="270">
        <v>2824</v>
      </c>
      <c r="D3850" s="270">
        <v>1035.8240000000001</v>
      </c>
      <c r="E3850" s="270">
        <v>14</v>
      </c>
      <c r="F3850" s="270">
        <v>6.5616666666666665</v>
      </c>
      <c r="G3850" s="270" t="s">
        <v>226</v>
      </c>
    </row>
    <row r="3851" spans="1:7">
      <c r="A3851" s="270" t="s">
        <v>7586</v>
      </c>
      <c r="B3851" s="270" t="s">
        <v>7587</v>
      </c>
      <c r="C3851" s="270">
        <v>2550</v>
      </c>
      <c r="D3851" s="270">
        <v>1010</v>
      </c>
      <c r="E3851" s="270">
        <v>13</v>
      </c>
      <c r="F3851" s="270">
        <v>3.3419512195121941</v>
      </c>
      <c r="G3851" s="270" t="s">
        <v>223</v>
      </c>
    </row>
    <row r="3852" spans="1:7">
      <c r="A3852" s="270" t="s">
        <v>7588</v>
      </c>
      <c r="B3852" s="270" t="s">
        <v>7589</v>
      </c>
      <c r="C3852" s="270">
        <v>2580</v>
      </c>
      <c r="D3852" s="270">
        <v>987</v>
      </c>
      <c r="E3852" s="270">
        <v>12</v>
      </c>
      <c r="F3852" s="270">
        <v>1.6700000000000004</v>
      </c>
      <c r="G3852" s="270" t="s">
        <v>220</v>
      </c>
    </row>
    <row r="3853" spans="1:7">
      <c r="A3853" s="270" t="s">
        <v>7590</v>
      </c>
      <c r="B3853" s="270" t="s">
        <v>7591</v>
      </c>
      <c r="C3853" s="270">
        <v>2580</v>
      </c>
      <c r="D3853" s="270">
        <v>1032.1203829787237</v>
      </c>
      <c r="E3853" s="270">
        <v>14</v>
      </c>
      <c r="F3853" s="270">
        <v>1.1100000000000001</v>
      </c>
      <c r="G3853" s="270" t="s">
        <v>220</v>
      </c>
    </row>
    <row r="3854" spans="1:7">
      <c r="A3854" s="270" t="s">
        <v>7592</v>
      </c>
      <c r="B3854" s="270" t="s">
        <v>7593</v>
      </c>
      <c r="C3854" s="270">
        <v>2469</v>
      </c>
      <c r="D3854" s="270">
        <v>920.92</v>
      </c>
      <c r="E3854" s="270">
        <v>9</v>
      </c>
      <c r="F3854" s="270">
        <v>2.12</v>
      </c>
      <c r="G3854" s="270" t="s">
        <v>220</v>
      </c>
    </row>
    <row r="3855" spans="1:7">
      <c r="A3855" s="270" t="s">
        <v>7594</v>
      </c>
      <c r="B3855" s="270" t="s">
        <v>7595</v>
      </c>
      <c r="C3855" s="270">
        <v>2540</v>
      </c>
      <c r="D3855" s="270">
        <v>1070.258</v>
      </c>
      <c r="E3855" s="270">
        <v>15</v>
      </c>
      <c r="F3855" s="270">
        <v>0.95081632653061199</v>
      </c>
      <c r="G3855" s="270" t="s">
        <v>220</v>
      </c>
    </row>
    <row r="3856" spans="1:7">
      <c r="A3856" s="270" t="s">
        <v>7596</v>
      </c>
      <c r="B3856" s="270" t="s">
        <v>7597</v>
      </c>
      <c r="C3856" s="270">
        <v>2729</v>
      </c>
      <c r="D3856" s="270">
        <v>1044.047</v>
      </c>
      <c r="E3856" s="270">
        <v>14</v>
      </c>
      <c r="F3856" s="270">
        <v>2.66</v>
      </c>
      <c r="G3856" s="270" t="s">
        <v>223</v>
      </c>
    </row>
    <row r="3857" spans="1:7">
      <c r="A3857" s="270" t="s">
        <v>7598</v>
      </c>
      <c r="B3857" s="270" t="s">
        <v>7599</v>
      </c>
      <c r="C3857" s="270">
        <v>2642</v>
      </c>
      <c r="D3857" s="270">
        <v>989.55262962962956</v>
      </c>
      <c r="E3857" s="270">
        <v>12</v>
      </c>
      <c r="F3857" s="270">
        <v>2.72</v>
      </c>
      <c r="G3857" s="270" t="s">
        <v>223</v>
      </c>
    </row>
    <row r="3858" spans="1:7">
      <c r="A3858" s="270" t="s">
        <v>7600</v>
      </c>
      <c r="B3858" s="270" t="s">
        <v>7601</v>
      </c>
      <c r="C3858" s="270">
        <v>2653</v>
      </c>
      <c r="D3858" s="270">
        <v>1049.586</v>
      </c>
      <c r="E3858" s="270">
        <v>14</v>
      </c>
      <c r="F3858" s="270">
        <v>3.04</v>
      </c>
      <c r="G3858" s="270" t="s">
        <v>223</v>
      </c>
    </row>
    <row r="3859" spans="1:7">
      <c r="A3859" s="270" t="s">
        <v>7602</v>
      </c>
      <c r="B3859" s="270" t="s">
        <v>7603</v>
      </c>
      <c r="C3859" s="270">
        <v>2720</v>
      </c>
      <c r="D3859" s="270">
        <v>1081</v>
      </c>
      <c r="E3859" s="270">
        <v>16</v>
      </c>
      <c r="F3859" s="270">
        <v>2.334117647058823</v>
      </c>
      <c r="G3859" s="270" t="s">
        <v>220</v>
      </c>
    </row>
    <row r="3860" spans="1:7">
      <c r="A3860" s="270" t="s">
        <v>7604</v>
      </c>
      <c r="B3860" s="270" t="s">
        <v>7605</v>
      </c>
      <c r="C3860" s="270">
        <v>2440</v>
      </c>
      <c r="D3860" s="270">
        <v>809</v>
      </c>
      <c r="E3860" s="270">
        <v>5</v>
      </c>
      <c r="F3860" s="270">
        <v>3.1791304347826088</v>
      </c>
      <c r="G3860" s="270" t="s">
        <v>223</v>
      </c>
    </row>
    <row r="3861" spans="1:7">
      <c r="A3861" s="270" t="s">
        <v>7606</v>
      </c>
      <c r="B3861" s="270" t="s">
        <v>7607</v>
      </c>
      <c r="C3861" s="270">
        <v>2821</v>
      </c>
      <c r="D3861" s="270">
        <v>988.23900000000003</v>
      </c>
      <c r="E3861" s="270">
        <v>12</v>
      </c>
      <c r="F3861" s="270">
        <v>3.82</v>
      </c>
      <c r="G3861" s="270" t="s">
        <v>223</v>
      </c>
    </row>
    <row r="3862" spans="1:7">
      <c r="A3862" s="270" t="s">
        <v>7608</v>
      </c>
      <c r="B3862" s="270" t="s">
        <v>7609</v>
      </c>
      <c r="C3862" s="270">
        <v>2874</v>
      </c>
      <c r="D3862" s="270">
        <v>1031.992</v>
      </c>
      <c r="E3862" s="270">
        <v>14</v>
      </c>
      <c r="F3862" s="270">
        <v>4.8</v>
      </c>
      <c r="G3862" s="270" t="s">
        <v>223</v>
      </c>
    </row>
    <row r="3863" spans="1:7">
      <c r="A3863" s="270" t="s">
        <v>7610</v>
      </c>
      <c r="B3863" s="270" t="s">
        <v>7611</v>
      </c>
      <c r="C3863" s="270">
        <v>2850</v>
      </c>
      <c r="D3863" s="270">
        <v>975.41200000000003</v>
      </c>
      <c r="E3863" s="270">
        <v>11</v>
      </c>
      <c r="F3863" s="270">
        <v>3.1293617021276594</v>
      </c>
      <c r="G3863" s="270" t="s">
        <v>223</v>
      </c>
    </row>
    <row r="3864" spans="1:7">
      <c r="A3864" s="270" t="s">
        <v>7612</v>
      </c>
      <c r="B3864" s="270" t="s">
        <v>7613</v>
      </c>
      <c r="C3864" s="270">
        <v>2406</v>
      </c>
      <c r="D3864" s="270">
        <v>968.54300000000001</v>
      </c>
      <c r="E3864" s="270">
        <v>11</v>
      </c>
      <c r="F3864" s="270">
        <v>9.5399999999999991</v>
      </c>
      <c r="G3864" s="270" t="s">
        <v>226</v>
      </c>
    </row>
    <row r="3865" spans="1:7">
      <c r="A3865" s="270" t="s">
        <v>7614</v>
      </c>
      <c r="B3865" s="270" t="s">
        <v>7615</v>
      </c>
      <c r="C3865" s="270">
        <v>2423</v>
      </c>
      <c r="D3865" s="270">
        <v>1063.154</v>
      </c>
      <c r="E3865" s="270">
        <v>15</v>
      </c>
      <c r="F3865" s="270">
        <v>1.96</v>
      </c>
      <c r="G3865" s="270" t="s">
        <v>220</v>
      </c>
    </row>
    <row r="3866" spans="1:7">
      <c r="A3866" s="270" t="s">
        <v>7616</v>
      </c>
      <c r="B3866" s="270" t="s">
        <v>7617</v>
      </c>
      <c r="C3866" s="270">
        <v>2715</v>
      </c>
      <c r="D3866" s="270">
        <v>1036</v>
      </c>
      <c r="E3866" s="270">
        <v>14</v>
      </c>
      <c r="F3866" s="270">
        <v>7.0872727272727278</v>
      </c>
      <c r="G3866" s="270" t="s">
        <v>226</v>
      </c>
    </row>
    <row r="3867" spans="1:7">
      <c r="A3867" s="270" t="s">
        <v>7618</v>
      </c>
      <c r="B3867" s="270" t="s">
        <v>7619</v>
      </c>
      <c r="C3867" s="270">
        <v>2840</v>
      </c>
      <c r="D3867" s="270">
        <v>973.74974999999995</v>
      </c>
      <c r="E3867" s="270">
        <v>11</v>
      </c>
      <c r="F3867" s="270">
        <v>12.7</v>
      </c>
      <c r="G3867" s="270" t="s">
        <v>229</v>
      </c>
    </row>
    <row r="3868" spans="1:7">
      <c r="A3868" s="270" t="s">
        <v>7620</v>
      </c>
      <c r="B3868" s="270" t="s">
        <v>7621</v>
      </c>
      <c r="C3868" s="270">
        <v>2420</v>
      </c>
      <c r="D3868" s="270">
        <v>979.7</v>
      </c>
      <c r="E3868" s="270">
        <v>12</v>
      </c>
      <c r="F3868" s="270">
        <v>1.87</v>
      </c>
      <c r="G3868" s="270" t="s">
        <v>220</v>
      </c>
    </row>
    <row r="3869" spans="1:7">
      <c r="A3869" s="270" t="s">
        <v>7622</v>
      </c>
      <c r="B3869" s="270" t="s">
        <v>7623</v>
      </c>
      <c r="C3869" s="270">
        <v>2658</v>
      </c>
      <c r="D3869" s="270">
        <v>1036.3330000000001</v>
      </c>
      <c r="E3869" s="270">
        <v>14</v>
      </c>
      <c r="F3869" s="270">
        <v>3.0544444444444441</v>
      </c>
      <c r="G3869" s="270" t="s">
        <v>223</v>
      </c>
    </row>
    <row r="3870" spans="1:7">
      <c r="A3870" s="270" t="s">
        <v>7624</v>
      </c>
      <c r="B3870" s="270" t="s">
        <v>7625</v>
      </c>
      <c r="C3870" s="270">
        <v>2864</v>
      </c>
      <c r="D3870" s="270">
        <v>1022</v>
      </c>
      <c r="E3870" s="270">
        <v>13</v>
      </c>
      <c r="F3870" s="270">
        <v>2.8050000000000002</v>
      </c>
      <c r="G3870" s="270" t="s">
        <v>223</v>
      </c>
    </row>
    <row r="3871" spans="1:7">
      <c r="A3871" s="270" t="s">
        <v>7626</v>
      </c>
      <c r="B3871" s="270" t="s">
        <v>7627</v>
      </c>
      <c r="C3871" s="270">
        <v>2408</v>
      </c>
      <c r="D3871" s="270">
        <v>1019.8752500000001</v>
      </c>
      <c r="E3871" s="270">
        <v>13</v>
      </c>
      <c r="F3871" s="270">
        <v>6.06</v>
      </c>
      <c r="G3871" s="270" t="s">
        <v>226</v>
      </c>
    </row>
    <row r="3872" spans="1:7">
      <c r="A3872" s="270" t="s">
        <v>7628</v>
      </c>
      <c r="B3872" s="270" t="s">
        <v>7629</v>
      </c>
      <c r="C3872" s="270">
        <v>2825</v>
      </c>
      <c r="D3872" s="270">
        <v>1018.0574615384614</v>
      </c>
      <c r="E3872" s="270">
        <v>13</v>
      </c>
      <c r="F3872" s="270">
        <v>9.65</v>
      </c>
      <c r="G3872" s="270" t="s">
        <v>226</v>
      </c>
    </row>
    <row r="3873" spans="1:7">
      <c r="A3873" s="270" t="s">
        <v>7630</v>
      </c>
      <c r="B3873" s="270" t="s">
        <v>7631</v>
      </c>
      <c r="C3873" s="270">
        <v>2787</v>
      </c>
      <c r="D3873" s="270">
        <v>969.18281818181822</v>
      </c>
      <c r="E3873" s="270">
        <v>11</v>
      </c>
      <c r="F3873" s="270">
        <v>0.22</v>
      </c>
      <c r="G3873" s="270" t="s">
        <v>220</v>
      </c>
    </row>
    <row r="3874" spans="1:7">
      <c r="A3874" s="270" t="s">
        <v>7632</v>
      </c>
      <c r="B3874" s="270" t="s">
        <v>7633</v>
      </c>
      <c r="C3874" s="270">
        <v>2850</v>
      </c>
      <c r="D3874" s="270">
        <v>1008.1291973684209</v>
      </c>
      <c r="E3874" s="270">
        <v>13</v>
      </c>
      <c r="F3874" s="270">
        <v>3.86</v>
      </c>
      <c r="G3874" s="270" t="s">
        <v>223</v>
      </c>
    </row>
    <row r="3875" spans="1:7">
      <c r="A3875" s="270" t="s">
        <v>7634</v>
      </c>
      <c r="B3875" s="270" t="s">
        <v>7635</v>
      </c>
      <c r="C3875" s="270">
        <v>2546</v>
      </c>
      <c r="D3875" s="270">
        <v>1010</v>
      </c>
      <c r="E3875" s="270">
        <v>13</v>
      </c>
      <c r="F3875" s="270">
        <v>3.4853333333333336</v>
      </c>
      <c r="G3875" s="270" t="s">
        <v>223</v>
      </c>
    </row>
    <row r="3876" spans="1:7">
      <c r="A3876" s="270" t="s">
        <v>7636</v>
      </c>
      <c r="B3876" s="270" t="s">
        <v>7637</v>
      </c>
      <c r="C3876" s="270">
        <v>2705</v>
      </c>
      <c r="D3876" s="270">
        <v>997.94399999999996</v>
      </c>
      <c r="E3876" s="270">
        <v>12</v>
      </c>
      <c r="F3876" s="270">
        <v>3.49</v>
      </c>
      <c r="G3876" s="270" t="s">
        <v>223</v>
      </c>
    </row>
    <row r="3877" spans="1:7">
      <c r="A3877" s="270" t="s">
        <v>7638</v>
      </c>
      <c r="B3877" s="270" t="s">
        <v>7639</v>
      </c>
      <c r="C3877" s="270">
        <v>2825</v>
      </c>
      <c r="D3877" s="270">
        <v>935</v>
      </c>
      <c r="E3877" s="270">
        <v>10</v>
      </c>
      <c r="F3877" s="270">
        <v>8.1233333333333331</v>
      </c>
      <c r="G3877" s="270" t="s">
        <v>226</v>
      </c>
    </row>
    <row r="3878" spans="1:7">
      <c r="A3878" s="270" t="s">
        <v>7640</v>
      </c>
      <c r="B3878" s="270" t="s">
        <v>7641</v>
      </c>
      <c r="C3878" s="270">
        <v>2734</v>
      </c>
      <c r="D3878" s="270">
        <v>1044</v>
      </c>
      <c r="E3878" s="270">
        <v>14</v>
      </c>
      <c r="F3878" s="270">
        <v>5.63</v>
      </c>
      <c r="G3878" s="270" t="s">
        <v>223</v>
      </c>
    </row>
    <row r="3879" spans="1:7">
      <c r="A3879" s="270" t="s">
        <v>7642</v>
      </c>
      <c r="B3879" s="270" t="s">
        <v>7643</v>
      </c>
      <c r="C3879" s="270">
        <v>2642</v>
      </c>
      <c r="D3879" s="270">
        <v>982</v>
      </c>
      <c r="E3879" s="270">
        <v>12</v>
      </c>
      <c r="F3879" s="270">
        <v>2.8638461538461537</v>
      </c>
      <c r="G3879" s="270" t="s">
        <v>223</v>
      </c>
    </row>
    <row r="3880" spans="1:7">
      <c r="A3880" s="270" t="s">
        <v>7644</v>
      </c>
      <c r="B3880" s="270" t="s">
        <v>7645</v>
      </c>
      <c r="C3880" s="270">
        <v>2281</v>
      </c>
      <c r="D3880" s="270">
        <v>1051</v>
      </c>
      <c r="E3880" s="270">
        <v>15</v>
      </c>
      <c r="F3880" s="270">
        <v>0.10999999999999999</v>
      </c>
      <c r="G3880" s="270" t="s">
        <v>217</v>
      </c>
    </row>
    <row r="3881" spans="1:7">
      <c r="A3881" s="270" t="s">
        <v>7646</v>
      </c>
      <c r="B3881" s="270" t="s">
        <v>7647</v>
      </c>
      <c r="C3881" s="270">
        <v>2580</v>
      </c>
      <c r="D3881" s="270">
        <v>1032.1203829787237</v>
      </c>
      <c r="E3881" s="270">
        <v>14</v>
      </c>
      <c r="F3881" s="270">
        <v>0.84</v>
      </c>
      <c r="G3881" s="270" t="s">
        <v>220</v>
      </c>
    </row>
    <row r="3882" spans="1:7">
      <c r="A3882" s="270" t="s">
        <v>7648</v>
      </c>
      <c r="B3882" s="270" t="s">
        <v>7649</v>
      </c>
      <c r="C3882" s="270">
        <v>2325</v>
      </c>
      <c r="D3882" s="270">
        <v>991.34767857142867</v>
      </c>
      <c r="E3882" s="270">
        <v>12</v>
      </c>
      <c r="F3882" s="270">
        <v>1.8</v>
      </c>
      <c r="G3882" s="270" t="s">
        <v>220</v>
      </c>
    </row>
    <row r="3883" spans="1:7">
      <c r="A3883" s="270" t="s">
        <v>7650</v>
      </c>
      <c r="B3883" s="270" t="s">
        <v>7651</v>
      </c>
      <c r="C3883" s="270">
        <v>2622</v>
      </c>
      <c r="D3883" s="270">
        <v>1014</v>
      </c>
      <c r="E3883" s="270">
        <v>13</v>
      </c>
      <c r="F3883" s="270">
        <v>2.2444444444444436</v>
      </c>
      <c r="G3883" s="270" t="s">
        <v>220</v>
      </c>
    </row>
    <row r="3884" spans="1:7">
      <c r="A3884" s="270" t="s">
        <v>7652</v>
      </c>
      <c r="B3884" s="270" t="s">
        <v>7653</v>
      </c>
      <c r="C3884" s="270">
        <v>2672</v>
      </c>
      <c r="D3884" s="270">
        <v>949.61199999999997</v>
      </c>
      <c r="E3884" s="270">
        <v>10</v>
      </c>
      <c r="F3884" s="270">
        <v>6.7</v>
      </c>
      <c r="G3884" s="270" t="s">
        <v>226</v>
      </c>
    </row>
    <row r="3885" spans="1:7">
      <c r="A3885" s="270" t="s">
        <v>7654</v>
      </c>
      <c r="B3885" s="270" t="s">
        <v>7655</v>
      </c>
      <c r="C3885" s="270">
        <v>2672</v>
      </c>
      <c r="D3885" s="270">
        <v>828.52599999999995</v>
      </c>
      <c r="E3885" s="270">
        <v>6</v>
      </c>
      <c r="F3885" s="270">
        <v>6.04</v>
      </c>
      <c r="G3885" s="270" t="s">
        <v>226</v>
      </c>
    </row>
    <row r="3886" spans="1:7">
      <c r="A3886" s="270" t="s">
        <v>7656</v>
      </c>
      <c r="B3886" s="270" t="s">
        <v>7657</v>
      </c>
      <c r="C3886" s="270">
        <v>2586</v>
      </c>
      <c r="D3886" s="270">
        <v>987</v>
      </c>
      <c r="E3886" s="270">
        <v>12</v>
      </c>
      <c r="F3886" s="270">
        <v>2.5499999999999998</v>
      </c>
      <c r="G3886" s="270" t="s">
        <v>223</v>
      </c>
    </row>
    <row r="3887" spans="1:7">
      <c r="A3887" s="270" t="s">
        <v>7658</v>
      </c>
      <c r="B3887" s="270" t="s">
        <v>7659</v>
      </c>
      <c r="C3887" s="270">
        <v>2652</v>
      </c>
      <c r="D3887" s="270">
        <v>1055.941</v>
      </c>
      <c r="E3887" s="270">
        <v>15</v>
      </c>
      <c r="F3887" s="270">
        <v>3.2758536585365854</v>
      </c>
      <c r="G3887" s="270" t="s">
        <v>223</v>
      </c>
    </row>
    <row r="3888" spans="1:7">
      <c r="A3888" s="270" t="s">
        <v>7660</v>
      </c>
      <c r="B3888" s="270" t="s">
        <v>7661</v>
      </c>
      <c r="C3888" s="270">
        <v>2823</v>
      </c>
      <c r="D3888" s="270">
        <v>1012.9006666666666</v>
      </c>
      <c r="E3888" s="270">
        <v>13</v>
      </c>
      <c r="F3888" s="270">
        <v>5.25</v>
      </c>
      <c r="G3888" s="270" t="s">
        <v>223</v>
      </c>
    </row>
    <row r="3889" spans="1:7">
      <c r="A3889" s="270" t="s">
        <v>7662</v>
      </c>
      <c r="B3889" s="270" t="s">
        <v>7663</v>
      </c>
      <c r="C3889" s="270">
        <v>2582</v>
      </c>
      <c r="D3889" s="270">
        <v>1130.201</v>
      </c>
      <c r="E3889" s="270">
        <v>17</v>
      </c>
      <c r="F3889" s="270">
        <v>0.61</v>
      </c>
      <c r="G3889" s="270" t="s">
        <v>220</v>
      </c>
    </row>
    <row r="3890" spans="1:7">
      <c r="A3890" s="270" t="s">
        <v>7664</v>
      </c>
      <c r="B3890" s="270" t="s">
        <v>7665</v>
      </c>
      <c r="C3890" s="270">
        <v>2849</v>
      </c>
      <c r="D3890" s="270">
        <v>992.91899999999998</v>
      </c>
      <c r="E3890" s="270">
        <v>12</v>
      </c>
      <c r="F3890" s="270">
        <v>3.5684999999999993</v>
      </c>
      <c r="G3890" s="270" t="s">
        <v>223</v>
      </c>
    </row>
    <row r="3891" spans="1:7">
      <c r="A3891" s="270" t="s">
        <v>7666</v>
      </c>
      <c r="B3891" s="270" t="s">
        <v>7667</v>
      </c>
      <c r="C3891" s="270">
        <v>2630</v>
      </c>
      <c r="D3891" s="270">
        <v>1035.857</v>
      </c>
      <c r="E3891" s="270">
        <v>14</v>
      </c>
      <c r="F3891" s="270">
        <v>2.1578947368421058</v>
      </c>
      <c r="G3891" s="270" t="s">
        <v>220</v>
      </c>
    </row>
    <row r="3892" spans="1:7">
      <c r="A3892" s="270" t="s">
        <v>7668</v>
      </c>
      <c r="B3892" s="270" t="s">
        <v>7669</v>
      </c>
      <c r="C3892" s="270">
        <v>2587</v>
      </c>
      <c r="D3892" s="270">
        <v>939.63599999999997</v>
      </c>
      <c r="E3892" s="270">
        <v>10</v>
      </c>
      <c r="F3892" s="270">
        <v>2.02</v>
      </c>
      <c r="G3892" s="270" t="s">
        <v>220</v>
      </c>
    </row>
    <row r="3893" spans="1:7">
      <c r="A3893" s="270" t="s">
        <v>7670</v>
      </c>
      <c r="B3893" s="270" t="s">
        <v>7671</v>
      </c>
      <c r="C3893" s="270">
        <v>2338</v>
      </c>
      <c r="D3893" s="270">
        <v>906.31299999999999</v>
      </c>
      <c r="E3893" s="270">
        <v>9</v>
      </c>
      <c r="F3893" s="270">
        <v>3.21</v>
      </c>
      <c r="G3893" s="270" t="s">
        <v>223</v>
      </c>
    </row>
    <row r="3894" spans="1:7">
      <c r="A3894" s="270" t="s">
        <v>7672</v>
      </c>
      <c r="B3894" s="270" t="s">
        <v>7673</v>
      </c>
      <c r="C3894" s="270">
        <v>2337</v>
      </c>
      <c r="D3894" s="270">
        <v>1007</v>
      </c>
      <c r="E3894" s="270">
        <v>13</v>
      </c>
      <c r="F3894" s="270">
        <v>2.7149999999999999</v>
      </c>
      <c r="G3894" s="270" t="s">
        <v>223</v>
      </c>
    </row>
    <row r="3895" spans="1:7">
      <c r="A3895" s="270" t="s">
        <v>7674</v>
      </c>
      <c r="B3895" s="270" t="s">
        <v>7675</v>
      </c>
      <c r="C3895" s="270">
        <v>2484</v>
      </c>
      <c r="D3895" s="270">
        <v>922.99099999999999</v>
      </c>
      <c r="E3895" s="270">
        <v>9</v>
      </c>
      <c r="F3895" s="270">
        <v>0.21</v>
      </c>
      <c r="G3895" s="270" t="s">
        <v>220</v>
      </c>
    </row>
    <row r="3896" spans="1:7">
      <c r="A3896" s="270" t="s">
        <v>7676</v>
      </c>
      <c r="B3896" s="270" t="s">
        <v>7677</v>
      </c>
      <c r="C3896" s="270">
        <v>2333</v>
      </c>
      <c r="D3896" s="270">
        <v>1072</v>
      </c>
      <c r="E3896" s="270">
        <v>15</v>
      </c>
      <c r="F3896" s="270">
        <v>2.2953846153846151</v>
      </c>
      <c r="G3896" s="270" t="s">
        <v>220</v>
      </c>
    </row>
    <row r="3897" spans="1:7">
      <c r="A3897" s="270" t="s">
        <v>7678</v>
      </c>
      <c r="B3897" s="270" t="s">
        <v>7679</v>
      </c>
      <c r="C3897" s="270">
        <v>2849</v>
      </c>
      <c r="D3897" s="270">
        <v>988.67162068965524</v>
      </c>
      <c r="E3897" s="270">
        <v>12</v>
      </c>
      <c r="F3897" s="270">
        <v>3.69</v>
      </c>
      <c r="G3897" s="270" t="s">
        <v>223</v>
      </c>
    </row>
    <row r="3898" spans="1:7">
      <c r="A3898" s="270" t="s">
        <v>7680</v>
      </c>
      <c r="B3898" s="270" t="s">
        <v>7681</v>
      </c>
      <c r="C3898" s="270">
        <v>2333</v>
      </c>
      <c r="D3898" s="270">
        <v>953.53499999999997</v>
      </c>
      <c r="E3898" s="270">
        <v>11</v>
      </c>
      <c r="F3898" s="270">
        <v>1.36</v>
      </c>
      <c r="G3898" s="270" t="s">
        <v>220</v>
      </c>
    </row>
    <row r="3899" spans="1:7">
      <c r="A3899" s="270" t="s">
        <v>7682</v>
      </c>
      <c r="B3899" s="270" t="s">
        <v>7683</v>
      </c>
      <c r="C3899" s="270">
        <v>2880</v>
      </c>
      <c r="D3899" s="270">
        <v>1056</v>
      </c>
      <c r="E3899" s="270">
        <v>15</v>
      </c>
      <c r="F3899" s="270">
        <v>8.6842105263157876</v>
      </c>
      <c r="G3899" s="270" t="s">
        <v>226</v>
      </c>
    </row>
    <row r="3900" spans="1:7">
      <c r="A3900" s="270" t="s">
        <v>7684</v>
      </c>
      <c r="B3900" s="270" t="s">
        <v>7685</v>
      </c>
      <c r="C3900" s="270">
        <v>2590</v>
      </c>
      <c r="D3900" s="270">
        <v>1048.143</v>
      </c>
      <c r="E3900" s="270">
        <v>14</v>
      </c>
      <c r="F3900" s="270">
        <v>2.4300000000000002</v>
      </c>
      <c r="G3900" s="270" t="s">
        <v>223</v>
      </c>
    </row>
    <row r="3901" spans="1:7">
      <c r="A3901" s="270" t="s">
        <v>7686</v>
      </c>
      <c r="B3901" s="270" t="s">
        <v>7685</v>
      </c>
      <c r="C3901" s="270">
        <v>2722</v>
      </c>
      <c r="D3901" s="270">
        <v>1048.143</v>
      </c>
      <c r="E3901" s="270">
        <v>14</v>
      </c>
      <c r="F3901" s="270">
        <v>2.4300000000000002</v>
      </c>
      <c r="G3901" s="270" t="s">
        <v>223</v>
      </c>
    </row>
    <row r="3902" spans="1:7">
      <c r="A3902" s="270" t="s">
        <v>7687</v>
      </c>
      <c r="B3902" s="270" t="s">
        <v>7688</v>
      </c>
      <c r="C3902" s="270">
        <v>2821</v>
      </c>
      <c r="D3902" s="270">
        <v>988.23900000000003</v>
      </c>
      <c r="E3902" s="270">
        <v>12</v>
      </c>
      <c r="F3902" s="270">
        <v>4.12</v>
      </c>
      <c r="G3902" s="270" t="s">
        <v>223</v>
      </c>
    </row>
    <row r="3903" spans="1:7">
      <c r="A3903" s="270" t="s">
        <v>7689</v>
      </c>
      <c r="B3903" s="270" t="s">
        <v>7690</v>
      </c>
      <c r="C3903" s="270">
        <v>2403</v>
      </c>
      <c r="D3903" s="270">
        <v>998.69399999999996</v>
      </c>
      <c r="E3903" s="270">
        <v>12</v>
      </c>
      <c r="F3903" s="270">
        <v>4.51</v>
      </c>
      <c r="G3903" s="270" t="s">
        <v>223</v>
      </c>
    </row>
    <row r="3904" spans="1:7">
      <c r="A3904" s="270" t="s">
        <v>7691</v>
      </c>
      <c r="B3904" s="270" t="s">
        <v>7692</v>
      </c>
      <c r="C3904" s="270">
        <v>2423</v>
      </c>
      <c r="D3904" s="270">
        <v>1047</v>
      </c>
      <c r="E3904" s="270">
        <v>14</v>
      </c>
      <c r="F3904" s="270">
        <v>1.8455555555555558</v>
      </c>
      <c r="G3904" s="270" t="s">
        <v>220</v>
      </c>
    </row>
    <row r="3905" spans="1:7">
      <c r="A3905" s="270" t="s">
        <v>7693</v>
      </c>
      <c r="B3905" s="270" t="s">
        <v>7694</v>
      </c>
      <c r="C3905" s="270">
        <v>2681</v>
      </c>
      <c r="D3905" s="270">
        <v>1020.692</v>
      </c>
      <c r="E3905" s="270">
        <v>13</v>
      </c>
      <c r="F3905" s="270">
        <v>3.5549999999999997</v>
      </c>
      <c r="G3905" s="270" t="s">
        <v>223</v>
      </c>
    </row>
    <row r="3906" spans="1:7">
      <c r="A3906" s="270" t="s">
        <v>7695</v>
      </c>
      <c r="B3906" s="270" t="s">
        <v>7696</v>
      </c>
      <c r="C3906" s="270">
        <v>2630</v>
      </c>
      <c r="D3906" s="270">
        <v>1025</v>
      </c>
      <c r="E3906" s="270">
        <v>13</v>
      </c>
      <c r="F3906" s="270">
        <v>2.1578947368421058</v>
      </c>
      <c r="G3906" s="270" t="s">
        <v>220</v>
      </c>
    </row>
    <row r="3907" spans="1:7">
      <c r="A3907" s="270" t="s">
        <v>7697</v>
      </c>
      <c r="B3907" s="270" t="s">
        <v>7698</v>
      </c>
      <c r="C3907" s="270">
        <v>2328</v>
      </c>
      <c r="D3907" s="270">
        <v>1013.0229090909091</v>
      </c>
      <c r="E3907" s="270">
        <v>13</v>
      </c>
      <c r="F3907" s="270">
        <v>2.1800000000000002</v>
      </c>
      <c r="G3907" s="270" t="s">
        <v>220</v>
      </c>
    </row>
    <row r="3908" spans="1:7">
      <c r="A3908" s="270" t="s">
        <v>7699</v>
      </c>
      <c r="B3908" s="270" t="s">
        <v>7700</v>
      </c>
      <c r="C3908" s="270">
        <v>2454</v>
      </c>
      <c r="D3908" s="270">
        <v>999.37099999999998</v>
      </c>
      <c r="E3908" s="270">
        <v>12</v>
      </c>
      <c r="F3908" s="270">
        <v>2.48</v>
      </c>
      <c r="G3908" s="270" t="s">
        <v>223</v>
      </c>
    </row>
    <row r="3909" spans="1:7">
      <c r="A3909" s="270" t="s">
        <v>7701</v>
      </c>
      <c r="B3909" s="270" t="s">
        <v>7702</v>
      </c>
      <c r="C3909" s="270">
        <v>2460</v>
      </c>
      <c r="D3909" s="270">
        <v>945.48599999999999</v>
      </c>
      <c r="E3909" s="270">
        <v>10</v>
      </c>
      <c r="F3909" s="270">
        <v>2.67</v>
      </c>
      <c r="G3909" s="270" t="s">
        <v>223</v>
      </c>
    </row>
    <row r="3910" spans="1:7">
      <c r="A3910" s="270" t="s">
        <v>7703</v>
      </c>
      <c r="B3910" s="270" t="s">
        <v>7704</v>
      </c>
      <c r="C3910" s="270">
        <v>2481</v>
      </c>
      <c r="D3910" s="270">
        <v>1011.775</v>
      </c>
      <c r="E3910" s="270">
        <v>13</v>
      </c>
      <c r="F3910" s="270">
        <v>0.64</v>
      </c>
      <c r="G3910" s="270" t="s">
        <v>220</v>
      </c>
    </row>
    <row r="3911" spans="1:7">
      <c r="A3911" s="270" t="s">
        <v>7705</v>
      </c>
      <c r="B3911" s="270" t="s">
        <v>7706</v>
      </c>
      <c r="C3911" s="270">
        <v>2540</v>
      </c>
      <c r="D3911" s="270">
        <v>896</v>
      </c>
      <c r="E3911" s="270">
        <v>8</v>
      </c>
      <c r="F3911" s="270">
        <v>0.96</v>
      </c>
      <c r="G3911" s="270" t="s">
        <v>220</v>
      </c>
    </row>
    <row r="3912" spans="1:7">
      <c r="A3912" s="270" t="s">
        <v>7707</v>
      </c>
      <c r="B3912" s="270" t="s">
        <v>7708</v>
      </c>
      <c r="C3912" s="270">
        <v>2577</v>
      </c>
      <c r="D3912" s="270">
        <v>1055.3047096774196</v>
      </c>
      <c r="E3912" s="270">
        <v>15</v>
      </c>
      <c r="F3912" s="270">
        <v>0.94</v>
      </c>
      <c r="G3912" s="270" t="s">
        <v>220</v>
      </c>
    </row>
    <row r="3913" spans="1:7">
      <c r="A3913" s="270" t="s">
        <v>7709</v>
      </c>
      <c r="B3913" s="270" t="s">
        <v>7710</v>
      </c>
      <c r="C3913" s="270">
        <v>2469</v>
      </c>
      <c r="D3913" s="270">
        <v>846.7</v>
      </c>
      <c r="E3913" s="270">
        <v>6</v>
      </c>
      <c r="F3913" s="270">
        <v>2.36</v>
      </c>
      <c r="G3913" s="270" t="s">
        <v>220</v>
      </c>
    </row>
    <row r="3914" spans="1:7">
      <c r="A3914" s="270" t="s">
        <v>7711</v>
      </c>
      <c r="B3914" s="270" t="s">
        <v>7712</v>
      </c>
      <c r="C3914" s="270">
        <v>2550</v>
      </c>
      <c r="D3914" s="270">
        <v>947.52599999999995</v>
      </c>
      <c r="E3914" s="270">
        <v>10</v>
      </c>
      <c r="F3914" s="270">
        <v>3.3419512195121941</v>
      </c>
      <c r="G3914" s="270" t="s">
        <v>223</v>
      </c>
    </row>
    <row r="3915" spans="1:7">
      <c r="A3915" s="270" t="s">
        <v>7713</v>
      </c>
      <c r="B3915" s="270" t="s">
        <v>7714</v>
      </c>
      <c r="C3915" s="270">
        <v>2713</v>
      </c>
      <c r="D3915" s="270">
        <v>1039</v>
      </c>
      <c r="E3915" s="270">
        <v>14</v>
      </c>
      <c r="F3915" s="270">
        <v>3.2549999999999999</v>
      </c>
      <c r="G3915" s="270" t="s">
        <v>223</v>
      </c>
    </row>
    <row r="3916" spans="1:7">
      <c r="A3916" s="270" t="s">
        <v>7715</v>
      </c>
      <c r="B3916" s="270" t="s">
        <v>7716</v>
      </c>
      <c r="C3916" s="270">
        <v>2580</v>
      </c>
      <c r="D3916" s="270">
        <v>1045</v>
      </c>
      <c r="E3916" s="270">
        <v>14</v>
      </c>
      <c r="F3916" s="270">
        <v>2.0099999999999998</v>
      </c>
      <c r="G3916" s="270" t="s">
        <v>220</v>
      </c>
    </row>
    <row r="3917" spans="1:7">
      <c r="A3917" s="270" t="s">
        <v>7717</v>
      </c>
      <c r="B3917" s="270" t="s">
        <v>7718</v>
      </c>
      <c r="C3917" s="270">
        <v>2546</v>
      </c>
      <c r="D3917" s="270">
        <v>998.15800000000002</v>
      </c>
      <c r="E3917" s="270">
        <v>12</v>
      </c>
      <c r="F3917" s="270">
        <v>3.4853333333333336</v>
      </c>
      <c r="G3917" s="270" t="s">
        <v>223</v>
      </c>
    </row>
    <row r="3918" spans="1:7">
      <c r="A3918" s="270" t="s">
        <v>7719</v>
      </c>
      <c r="B3918" s="270" t="s">
        <v>7720</v>
      </c>
      <c r="C3918" s="270">
        <v>2539</v>
      </c>
      <c r="D3918" s="270">
        <v>941.88011538461546</v>
      </c>
      <c r="E3918" s="270">
        <v>10</v>
      </c>
      <c r="F3918" s="270">
        <v>1.51</v>
      </c>
      <c r="G3918" s="270" t="s">
        <v>220</v>
      </c>
    </row>
    <row r="3919" spans="1:7">
      <c r="A3919" s="270" t="s">
        <v>7721</v>
      </c>
      <c r="B3919" s="270" t="s">
        <v>7722</v>
      </c>
      <c r="C3919" s="270">
        <v>2264</v>
      </c>
      <c r="D3919" s="270">
        <v>1033</v>
      </c>
      <c r="E3919" s="270">
        <v>14</v>
      </c>
      <c r="F3919" s="270">
        <v>0.12</v>
      </c>
      <c r="G3919" s="270" t="s">
        <v>217</v>
      </c>
    </row>
    <row r="3920" spans="1:7">
      <c r="A3920" s="270" t="s">
        <v>7723</v>
      </c>
      <c r="B3920" s="270" t="s">
        <v>7724</v>
      </c>
      <c r="C3920" s="270">
        <v>2312</v>
      </c>
      <c r="D3920" s="270">
        <v>949.45899999999995</v>
      </c>
      <c r="E3920" s="270">
        <v>10</v>
      </c>
      <c r="F3920" s="270">
        <v>1.53</v>
      </c>
      <c r="G3920" s="270" t="s">
        <v>220</v>
      </c>
    </row>
    <row r="3921" spans="1:7">
      <c r="A3921" s="270" t="s">
        <v>7725</v>
      </c>
      <c r="B3921" s="270" t="s">
        <v>7726</v>
      </c>
      <c r="C3921" s="270">
        <v>2551</v>
      </c>
      <c r="D3921" s="270">
        <v>970</v>
      </c>
      <c r="E3921" s="270">
        <v>11</v>
      </c>
      <c r="F3921" s="270">
        <v>4.5650000000000004</v>
      </c>
      <c r="G3921" s="270" t="s">
        <v>223</v>
      </c>
    </row>
    <row r="3922" spans="1:7">
      <c r="A3922" s="270" t="s">
        <v>7727</v>
      </c>
      <c r="B3922" s="270" t="s">
        <v>7728</v>
      </c>
      <c r="C3922" s="270">
        <v>2448</v>
      </c>
      <c r="D3922" s="270">
        <v>893.28599999999994</v>
      </c>
      <c r="E3922" s="270">
        <v>8</v>
      </c>
      <c r="F3922" s="270">
        <v>2.5</v>
      </c>
      <c r="G3922" s="270" t="s">
        <v>223</v>
      </c>
    </row>
    <row r="3923" spans="1:7">
      <c r="A3923" s="270" t="s">
        <v>7729</v>
      </c>
      <c r="B3923" s="270" t="s">
        <v>7730</v>
      </c>
      <c r="C3923" s="270">
        <v>2470</v>
      </c>
      <c r="D3923" s="270">
        <v>950.35625000000005</v>
      </c>
      <c r="E3923" s="270">
        <v>10</v>
      </c>
      <c r="F3923" s="270">
        <v>1</v>
      </c>
      <c r="G3923" s="270" t="s">
        <v>220</v>
      </c>
    </row>
    <row r="3924" spans="1:7">
      <c r="A3924" s="270" t="s">
        <v>7731</v>
      </c>
      <c r="B3924" s="270" t="s">
        <v>7732</v>
      </c>
      <c r="C3924" s="270">
        <v>2346</v>
      </c>
      <c r="D3924" s="270">
        <v>988</v>
      </c>
      <c r="E3924" s="270">
        <v>12</v>
      </c>
      <c r="F3924" s="270">
        <v>3.043333333333333</v>
      </c>
      <c r="G3924" s="270" t="s">
        <v>223</v>
      </c>
    </row>
    <row r="3925" spans="1:7">
      <c r="A3925" s="270" t="s">
        <v>7733</v>
      </c>
      <c r="B3925" s="270" t="s">
        <v>7734</v>
      </c>
      <c r="C3925" s="270">
        <v>2450</v>
      </c>
      <c r="D3925" s="270">
        <v>940.947</v>
      </c>
      <c r="E3925" s="270">
        <v>10</v>
      </c>
      <c r="F3925" s="270">
        <v>2.59</v>
      </c>
      <c r="G3925" s="270" t="s">
        <v>223</v>
      </c>
    </row>
    <row r="3926" spans="1:7">
      <c r="A3926" s="270" t="s">
        <v>7735</v>
      </c>
      <c r="B3926" s="270" t="s">
        <v>7736</v>
      </c>
      <c r="C3926" s="270">
        <v>2806</v>
      </c>
      <c r="D3926" s="270">
        <v>1024.6490000000001</v>
      </c>
      <c r="E3926" s="270">
        <v>13</v>
      </c>
      <c r="F3926" s="270">
        <v>3.31</v>
      </c>
      <c r="G3926" s="270" t="s">
        <v>223</v>
      </c>
    </row>
    <row r="3927" spans="1:7">
      <c r="A3927" s="270" t="s">
        <v>7737</v>
      </c>
      <c r="B3927" s="270" t="s">
        <v>7738</v>
      </c>
      <c r="C3927" s="270">
        <v>2870</v>
      </c>
      <c r="D3927" s="270">
        <v>1008.8697</v>
      </c>
      <c r="E3927" s="270">
        <v>13</v>
      </c>
      <c r="F3927" s="270">
        <v>3.16</v>
      </c>
      <c r="G3927" s="270" t="s">
        <v>223</v>
      </c>
    </row>
    <row r="3928" spans="1:7">
      <c r="A3928" s="270" t="s">
        <v>7739</v>
      </c>
      <c r="B3928" s="270" t="s">
        <v>7740</v>
      </c>
      <c r="C3928" s="270">
        <v>3494</v>
      </c>
      <c r="D3928" s="270" t="s">
        <v>356</v>
      </c>
      <c r="E3928" s="270" t="s">
        <v>356</v>
      </c>
      <c r="F3928" s="270">
        <v>3.85</v>
      </c>
      <c r="G3928" s="270" t="s">
        <v>223</v>
      </c>
    </row>
    <row r="3929" spans="1:7">
      <c r="A3929" s="270" t="s">
        <v>7741</v>
      </c>
      <c r="B3929" s="270" t="s">
        <v>7742</v>
      </c>
      <c r="C3929" s="270">
        <v>2722</v>
      </c>
      <c r="D3929" s="270">
        <v>988.10408333333328</v>
      </c>
      <c r="E3929" s="270">
        <v>12</v>
      </c>
      <c r="F3929" s="270">
        <v>2.68</v>
      </c>
      <c r="G3929" s="270" t="s">
        <v>223</v>
      </c>
    </row>
    <row r="3930" spans="1:7">
      <c r="A3930" s="270" t="s">
        <v>7743</v>
      </c>
      <c r="B3930" s="270" t="s">
        <v>7744</v>
      </c>
      <c r="C3930" s="270">
        <v>2722</v>
      </c>
      <c r="D3930" s="270">
        <v>990.42899999999997</v>
      </c>
      <c r="E3930" s="270">
        <v>12</v>
      </c>
      <c r="F3930" s="270">
        <v>2.52</v>
      </c>
      <c r="G3930" s="270" t="s">
        <v>223</v>
      </c>
    </row>
    <row r="3931" spans="1:7">
      <c r="A3931" s="270" t="s">
        <v>7745</v>
      </c>
      <c r="B3931" s="270" t="s">
        <v>7746</v>
      </c>
      <c r="C3931" s="270">
        <v>2618</v>
      </c>
      <c r="D3931" s="270">
        <v>1048</v>
      </c>
      <c r="E3931" s="270">
        <v>14</v>
      </c>
      <c r="F3931" s="270">
        <v>2.84</v>
      </c>
      <c r="G3931" s="270" t="s">
        <v>223</v>
      </c>
    </row>
    <row r="3932" spans="1:7">
      <c r="A3932" s="270" t="s">
        <v>7747</v>
      </c>
      <c r="B3932" s="270" t="s">
        <v>7746</v>
      </c>
      <c r="C3932" s="270">
        <v>2820</v>
      </c>
      <c r="D3932" s="270">
        <v>1048</v>
      </c>
      <c r="E3932" s="270">
        <v>14</v>
      </c>
      <c r="F3932" s="270">
        <v>2.84</v>
      </c>
      <c r="G3932" s="270" t="s">
        <v>223</v>
      </c>
    </row>
    <row r="3933" spans="1:7">
      <c r="A3933" s="270" t="s">
        <v>7748</v>
      </c>
      <c r="B3933" s="270" t="s">
        <v>7749</v>
      </c>
      <c r="C3933" s="270">
        <v>2379</v>
      </c>
      <c r="D3933" s="270">
        <v>1034</v>
      </c>
      <c r="E3933" s="270">
        <v>14</v>
      </c>
      <c r="F3933" s="270">
        <v>0</v>
      </c>
      <c r="G3933" s="270" t="s">
        <v>217</v>
      </c>
    </row>
    <row r="3934" spans="1:7">
      <c r="A3934" s="270" t="s">
        <v>7750</v>
      </c>
      <c r="B3934" s="270" t="s">
        <v>7751</v>
      </c>
      <c r="C3934" s="270">
        <v>2795</v>
      </c>
      <c r="D3934" s="270">
        <v>1050</v>
      </c>
      <c r="E3934" s="270">
        <v>14</v>
      </c>
      <c r="F3934" s="270">
        <v>1.1499999999999999</v>
      </c>
      <c r="G3934" s="270" t="s">
        <v>220</v>
      </c>
    </row>
    <row r="3935" spans="1:7">
      <c r="A3935" s="270" t="s">
        <v>7752</v>
      </c>
      <c r="B3935" s="270" t="s">
        <v>7753</v>
      </c>
      <c r="C3935" s="270">
        <v>2669</v>
      </c>
      <c r="D3935" s="270">
        <v>1054.8</v>
      </c>
      <c r="E3935" s="270">
        <v>15</v>
      </c>
      <c r="F3935" s="270">
        <v>5.95</v>
      </c>
      <c r="G3935" s="270" t="s">
        <v>226</v>
      </c>
    </row>
    <row r="3936" spans="1:7">
      <c r="A3936" s="270" t="s">
        <v>7754</v>
      </c>
      <c r="B3936" s="270" t="s">
        <v>7755</v>
      </c>
      <c r="C3936" s="270">
        <v>2250</v>
      </c>
      <c r="D3936" s="270">
        <v>1019.198</v>
      </c>
      <c r="E3936" s="270">
        <v>13</v>
      </c>
      <c r="F3936" s="270">
        <v>0</v>
      </c>
      <c r="G3936" s="270" t="s">
        <v>217</v>
      </c>
    </row>
    <row r="3937" spans="1:7">
      <c r="A3937" s="270" t="s">
        <v>7756</v>
      </c>
      <c r="B3937" s="270" t="s">
        <v>7755</v>
      </c>
      <c r="C3937" s="270">
        <v>2251</v>
      </c>
      <c r="D3937" s="270">
        <v>1019.198</v>
      </c>
      <c r="E3937" s="270">
        <v>13</v>
      </c>
      <c r="F3937" s="270">
        <v>0</v>
      </c>
      <c r="G3937" s="270" t="s">
        <v>217</v>
      </c>
    </row>
    <row r="3938" spans="1:7">
      <c r="A3938" s="270" t="s">
        <v>7757</v>
      </c>
      <c r="B3938" s="270" t="s">
        <v>7758</v>
      </c>
      <c r="C3938" s="270">
        <v>2341</v>
      </c>
      <c r="D3938" s="270">
        <v>972.54050000000007</v>
      </c>
      <c r="E3938" s="270">
        <v>11</v>
      </c>
      <c r="F3938" s="270">
        <v>2.74</v>
      </c>
      <c r="G3938" s="270" t="s">
        <v>223</v>
      </c>
    </row>
    <row r="3939" spans="1:7">
      <c r="A3939" s="270" t="s">
        <v>7759</v>
      </c>
      <c r="B3939" s="270" t="s">
        <v>7760</v>
      </c>
      <c r="C3939" s="270">
        <v>2567</v>
      </c>
      <c r="D3939" s="270">
        <v>1049.124</v>
      </c>
      <c r="E3939" s="270">
        <v>14</v>
      </c>
      <c r="F3939" s="270">
        <v>0</v>
      </c>
      <c r="G3939" s="270" t="s">
        <v>217</v>
      </c>
    </row>
    <row r="3940" spans="1:7">
      <c r="A3940" s="270" t="s">
        <v>7761</v>
      </c>
      <c r="B3940" s="270" t="s">
        <v>7762</v>
      </c>
      <c r="C3940" s="270">
        <v>2567</v>
      </c>
      <c r="D3940" s="270">
        <v>1035.6869999999999</v>
      </c>
      <c r="E3940" s="270">
        <v>14</v>
      </c>
      <c r="F3940" s="270">
        <v>0</v>
      </c>
      <c r="G3940" s="270" t="s">
        <v>217</v>
      </c>
    </row>
    <row r="3941" spans="1:7">
      <c r="A3941" s="270" t="s">
        <v>7763</v>
      </c>
      <c r="B3941" s="270" t="s">
        <v>7764</v>
      </c>
      <c r="C3941" s="270">
        <v>2065</v>
      </c>
      <c r="D3941" s="270">
        <v>1111.422</v>
      </c>
      <c r="E3941" s="270">
        <v>17</v>
      </c>
      <c r="F3941" s="270">
        <v>0</v>
      </c>
      <c r="G3941" s="270" t="s">
        <v>217</v>
      </c>
    </row>
    <row r="3942" spans="1:7">
      <c r="A3942" s="270" t="s">
        <v>7765</v>
      </c>
      <c r="B3942" s="270" t="s">
        <v>7766</v>
      </c>
      <c r="C3942" s="270">
        <v>2793</v>
      </c>
      <c r="D3942" s="270">
        <v>974.97575000000006</v>
      </c>
      <c r="E3942" s="270">
        <v>11</v>
      </c>
      <c r="F3942" s="270">
        <v>2.75</v>
      </c>
      <c r="G3942" s="270" t="s">
        <v>223</v>
      </c>
    </row>
    <row r="3943" spans="1:7">
      <c r="A3943" s="270" t="s">
        <v>7767</v>
      </c>
      <c r="B3943" s="270" t="s">
        <v>7768</v>
      </c>
      <c r="C3943" s="270">
        <v>2546</v>
      </c>
      <c r="D3943" s="270">
        <v>950.75400000000002</v>
      </c>
      <c r="E3943" s="270">
        <v>10</v>
      </c>
      <c r="F3943" s="270">
        <v>3.18</v>
      </c>
      <c r="G3943" s="270" t="s">
        <v>223</v>
      </c>
    </row>
    <row r="3944" spans="1:7">
      <c r="A3944" s="270" t="s">
        <v>7769</v>
      </c>
      <c r="B3944" s="270" t="s">
        <v>7770</v>
      </c>
      <c r="C3944" s="270">
        <v>2551</v>
      </c>
      <c r="D3944" s="270">
        <v>1055.4449999999999</v>
      </c>
      <c r="E3944" s="270">
        <v>15</v>
      </c>
      <c r="F3944" s="270">
        <v>4.5650000000000004</v>
      </c>
      <c r="G3944" s="270" t="s">
        <v>223</v>
      </c>
    </row>
    <row r="3945" spans="1:7">
      <c r="A3945" s="270" t="s">
        <v>7771</v>
      </c>
      <c r="B3945" s="270" t="s">
        <v>7772</v>
      </c>
      <c r="C3945" s="270">
        <v>2101</v>
      </c>
      <c r="D3945" s="270">
        <v>1075.373</v>
      </c>
      <c r="E3945" s="270">
        <v>15</v>
      </c>
      <c r="F3945" s="270">
        <v>0</v>
      </c>
      <c r="G3945" s="270" t="s">
        <v>217</v>
      </c>
    </row>
    <row r="3946" spans="1:7">
      <c r="A3946" s="270" t="s">
        <v>7773</v>
      </c>
      <c r="B3946" s="270" t="s">
        <v>7774</v>
      </c>
      <c r="C3946" s="270">
        <v>2390</v>
      </c>
      <c r="D3946" s="270">
        <v>1018.8219333333334</v>
      </c>
      <c r="E3946" s="270">
        <v>13</v>
      </c>
      <c r="F3946" s="270">
        <v>3.85</v>
      </c>
      <c r="G3946" s="270" t="s">
        <v>223</v>
      </c>
    </row>
    <row r="3947" spans="1:7">
      <c r="A3947" s="270" t="s">
        <v>7775</v>
      </c>
      <c r="B3947" s="270" t="s">
        <v>7776</v>
      </c>
      <c r="C3947" s="270">
        <v>2390</v>
      </c>
      <c r="D3947" s="270">
        <v>966.80200000000002</v>
      </c>
      <c r="E3947" s="270">
        <v>11</v>
      </c>
      <c r="F3947" s="270">
        <v>3.86</v>
      </c>
      <c r="G3947" s="270" t="s">
        <v>223</v>
      </c>
    </row>
    <row r="3948" spans="1:7">
      <c r="A3948" s="270" t="s">
        <v>7777</v>
      </c>
      <c r="B3948" s="270" t="s">
        <v>7778</v>
      </c>
      <c r="C3948" s="270">
        <v>2666</v>
      </c>
      <c r="D3948" s="270">
        <v>1073</v>
      </c>
      <c r="E3948" s="270">
        <v>15</v>
      </c>
      <c r="F3948" s="270">
        <v>3.53</v>
      </c>
      <c r="G3948" s="270" t="s">
        <v>223</v>
      </c>
    </row>
    <row r="3949" spans="1:7">
      <c r="A3949" s="270" t="s">
        <v>7779</v>
      </c>
      <c r="B3949" s="270" t="s">
        <v>7780</v>
      </c>
      <c r="C3949" s="270">
        <v>2839</v>
      </c>
      <c r="D3949" s="270">
        <v>873</v>
      </c>
      <c r="E3949" s="270">
        <v>7</v>
      </c>
      <c r="F3949" s="270">
        <v>11.231999999999998</v>
      </c>
      <c r="G3949" s="270" t="s">
        <v>229</v>
      </c>
    </row>
    <row r="3950" spans="1:7">
      <c r="A3950" s="270" t="s">
        <v>7781</v>
      </c>
      <c r="B3950" s="270" t="s">
        <v>7782</v>
      </c>
      <c r="C3950" s="270">
        <v>2832</v>
      </c>
      <c r="D3950" s="270">
        <v>927.02049999999997</v>
      </c>
      <c r="E3950" s="270">
        <v>10</v>
      </c>
      <c r="F3950" s="270">
        <v>9.31</v>
      </c>
      <c r="G3950" s="270" t="s">
        <v>226</v>
      </c>
    </row>
    <row r="3951" spans="1:7">
      <c r="A3951" s="270" t="s">
        <v>7783</v>
      </c>
      <c r="B3951" s="270" t="s">
        <v>7784</v>
      </c>
      <c r="C3951" s="270">
        <v>2700</v>
      </c>
      <c r="D3951" s="270">
        <v>910.11699999999996</v>
      </c>
      <c r="E3951" s="270">
        <v>9</v>
      </c>
      <c r="F3951" s="270">
        <v>2.5299999999999998</v>
      </c>
      <c r="G3951" s="270" t="s">
        <v>223</v>
      </c>
    </row>
    <row r="3952" spans="1:7">
      <c r="A3952" s="270" t="s">
        <v>7785</v>
      </c>
      <c r="B3952" s="270" t="s">
        <v>7786</v>
      </c>
      <c r="C3952" s="270">
        <v>2582</v>
      </c>
      <c r="D3952" s="270">
        <v>1066</v>
      </c>
      <c r="E3952" s="270">
        <v>15</v>
      </c>
      <c r="F3952" s="270">
        <v>1.8028571428571429</v>
      </c>
      <c r="G3952" s="270" t="s">
        <v>220</v>
      </c>
    </row>
    <row r="3953" spans="1:7">
      <c r="A3953" s="270" t="s">
        <v>7787</v>
      </c>
      <c r="B3953" s="270" t="s">
        <v>7788</v>
      </c>
      <c r="C3953" s="270">
        <v>2583</v>
      </c>
      <c r="D3953" s="270">
        <v>989.71400000000006</v>
      </c>
      <c r="E3953" s="270">
        <v>12</v>
      </c>
      <c r="F3953" s="270">
        <v>2.7553846153846155</v>
      </c>
      <c r="G3953" s="270" t="s">
        <v>223</v>
      </c>
    </row>
    <row r="3954" spans="1:7">
      <c r="A3954" s="270" t="s">
        <v>7789</v>
      </c>
      <c r="B3954" s="270" t="s">
        <v>7790</v>
      </c>
      <c r="C3954" s="270">
        <v>2583</v>
      </c>
      <c r="D3954" s="270">
        <v>1014.5259444444445</v>
      </c>
      <c r="E3954" s="270">
        <v>13</v>
      </c>
      <c r="F3954" s="270">
        <v>2.64</v>
      </c>
      <c r="G3954" s="270" t="s">
        <v>223</v>
      </c>
    </row>
    <row r="3955" spans="1:7">
      <c r="A3955" s="270" t="s">
        <v>7791</v>
      </c>
      <c r="B3955" s="270" t="s">
        <v>7792</v>
      </c>
      <c r="C3955" s="270">
        <v>2539</v>
      </c>
      <c r="D3955" s="270">
        <v>968.02300000000002</v>
      </c>
      <c r="E3955" s="270">
        <v>11</v>
      </c>
      <c r="F3955" s="270">
        <v>1.35</v>
      </c>
      <c r="G3955" s="270" t="s">
        <v>220</v>
      </c>
    </row>
    <row r="3956" spans="1:7">
      <c r="A3956" s="270" t="s">
        <v>7793</v>
      </c>
      <c r="B3956" s="270" t="s">
        <v>7794</v>
      </c>
      <c r="C3956" s="270">
        <v>2099</v>
      </c>
      <c r="D3956" s="270">
        <v>1027.1189999999999</v>
      </c>
      <c r="E3956" s="270">
        <v>14</v>
      </c>
      <c r="F3956" s="270">
        <v>0</v>
      </c>
      <c r="G3956" s="270" t="s">
        <v>217</v>
      </c>
    </row>
    <row r="3957" spans="1:7">
      <c r="A3957" s="270" t="s">
        <v>7795</v>
      </c>
      <c r="B3957" s="270" t="s">
        <v>7796</v>
      </c>
      <c r="C3957" s="270">
        <v>2567</v>
      </c>
      <c r="D3957" s="270">
        <v>1051.5974285714285</v>
      </c>
      <c r="E3957" s="270">
        <v>15</v>
      </c>
      <c r="F3957" s="270">
        <v>0</v>
      </c>
      <c r="G3957" s="270" t="s">
        <v>217</v>
      </c>
    </row>
    <row r="3958" spans="1:7">
      <c r="A3958" s="270" t="s">
        <v>7797</v>
      </c>
      <c r="B3958" s="270" t="s">
        <v>7798</v>
      </c>
      <c r="C3958" s="270">
        <v>2669</v>
      </c>
      <c r="D3958" s="270">
        <v>1026.8134000000002</v>
      </c>
      <c r="E3958" s="270">
        <v>14</v>
      </c>
      <c r="F3958" s="270">
        <v>5.44</v>
      </c>
      <c r="G3958" s="270" t="s">
        <v>223</v>
      </c>
    </row>
    <row r="3959" spans="1:7">
      <c r="A3959" s="270" t="s">
        <v>7799</v>
      </c>
      <c r="B3959" s="270" t="s">
        <v>7800</v>
      </c>
      <c r="C3959" s="270">
        <v>2821</v>
      </c>
      <c r="D3959" s="270">
        <v>951.21500000000003</v>
      </c>
      <c r="E3959" s="270">
        <v>11</v>
      </c>
      <c r="F3959" s="270">
        <v>3.11</v>
      </c>
      <c r="G3959" s="270" t="s">
        <v>223</v>
      </c>
    </row>
    <row r="3960" spans="1:7">
      <c r="A3960" s="270" t="s">
        <v>7801</v>
      </c>
      <c r="B3960" s="270" t="s">
        <v>7802</v>
      </c>
      <c r="C3960" s="270">
        <v>2336</v>
      </c>
      <c r="D3960" s="270">
        <v>1036.5862500000003</v>
      </c>
      <c r="E3960" s="270">
        <v>14</v>
      </c>
      <c r="F3960" s="270">
        <v>2.69</v>
      </c>
      <c r="G3960" s="270" t="s">
        <v>223</v>
      </c>
    </row>
    <row r="3961" spans="1:7">
      <c r="A3961" s="270" t="s">
        <v>7803</v>
      </c>
      <c r="B3961" s="270" t="s">
        <v>7804</v>
      </c>
      <c r="C3961" s="270">
        <v>2209</v>
      </c>
      <c r="D3961" s="270">
        <v>960.18600000000004</v>
      </c>
      <c r="E3961" s="270">
        <v>11</v>
      </c>
      <c r="F3961" s="270">
        <v>0</v>
      </c>
      <c r="G3961" s="270" t="s">
        <v>217</v>
      </c>
    </row>
    <row r="3962" spans="1:7">
      <c r="A3962" s="270" t="s">
        <v>7805</v>
      </c>
      <c r="B3962" s="270" t="s">
        <v>7806</v>
      </c>
      <c r="C3962" s="270">
        <v>2821</v>
      </c>
      <c r="D3962" s="270">
        <v>988.23900000000003</v>
      </c>
      <c r="E3962" s="270">
        <v>12</v>
      </c>
      <c r="F3962" s="270">
        <v>3.5</v>
      </c>
      <c r="G3962" s="270" t="s">
        <v>223</v>
      </c>
    </row>
    <row r="3963" spans="1:7">
      <c r="A3963" s="270" t="s">
        <v>7807</v>
      </c>
      <c r="B3963" s="270" t="s">
        <v>7808</v>
      </c>
      <c r="C3963" s="270">
        <v>2800</v>
      </c>
      <c r="D3963" s="270">
        <v>1078.941</v>
      </c>
      <c r="E3963" s="270">
        <v>16</v>
      </c>
      <c r="F3963" s="270">
        <v>1.7994999999999997</v>
      </c>
      <c r="G3963" s="270" t="s">
        <v>220</v>
      </c>
    </row>
    <row r="3964" spans="1:7">
      <c r="A3964" s="270" t="s">
        <v>7809</v>
      </c>
      <c r="B3964" s="270" t="s">
        <v>7810</v>
      </c>
      <c r="C3964" s="270">
        <v>2479</v>
      </c>
      <c r="D3964" s="270">
        <v>1050.519</v>
      </c>
      <c r="E3964" s="270">
        <v>14</v>
      </c>
      <c r="F3964" s="270">
        <v>0.86</v>
      </c>
      <c r="G3964" s="270" t="s">
        <v>220</v>
      </c>
    </row>
    <row r="3965" spans="1:7">
      <c r="A3965" s="270" t="s">
        <v>7811</v>
      </c>
      <c r="B3965" s="270" t="s">
        <v>7812</v>
      </c>
      <c r="C3965" s="270">
        <v>2570</v>
      </c>
      <c r="D3965" s="270">
        <v>1023</v>
      </c>
      <c r="E3965" s="270">
        <v>13</v>
      </c>
      <c r="F3965" s="270">
        <v>0.54</v>
      </c>
      <c r="G3965" s="270" t="s">
        <v>220</v>
      </c>
    </row>
    <row r="3966" spans="1:7">
      <c r="A3966" s="270" t="s">
        <v>7813</v>
      </c>
      <c r="B3966" s="270" t="s">
        <v>7814</v>
      </c>
      <c r="C3966" s="270">
        <v>2470</v>
      </c>
      <c r="D3966" s="270">
        <v>1036.681</v>
      </c>
      <c r="E3966" s="270">
        <v>14</v>
      </c>
      <c r="F3966" s="270">
        <v>1.01</v>
      </c>
      <c r="G3966" s="270" t="s">
        <v>220</v>
      </c>
    </row>
    <row r="3967" spans="1:7">
      <c r="A3967" s="270" t="s">
        <v>7815</v>
      </c>
      <c r="B3967" s="270" t="s">
        <v>7814</v>
      </c>
      <c r="C3967" s="270">
        <v>2480</v>
      </c>
      <c r="D3967" s="270">
        <v>1036.681</v>
      </c>
      <c r="E3967" s="270">
        <v>14</v>
      </c>
      <c r="F3967" s="270">
        <v>1.01</v>
      </c>
      <c r="G3967" s="270" t="s">
        <v>220</v>
      </c>
    </row>
    <row r="3968" spans="1:7">
      <c r="A3968" s="270" t="s">
        <v>7816</v>
      </c>
      <c r="B3968" s="270" t="s">
        <v>7817</v>
      </c>
      <c r="C3968" s="270">
        <v>2381</v>
      </c>
      <c r="D3968" s="270">
        <v>970.30699999999979</v>
      </c>
      <c r="E3968" s="270">
        <v>11</v>
      </c>
      <c r="F3968" s="270">
        <v>3.09</v>
      </c>
      <c r="G3968" s="270" t="s">
        <v>223</v>
      </c>
    </row>
    <row r="3969" spans="1:7">
      <c r="A3969" s="270" t="s">
        <v>7818</v>
      </c>
      <c r="B3969" s="270" t="s">
        <v>7819</v>
      </c>
      <c r="C3969" s="270">
        <v>2326</v>
      </c>
      <c r="D3969" s="270">
        <v>903.8</v>
      </c>
      <c r="E3969" s="270">
        <v>9</v>
      </c>
      <c r="F3969" s="270">
        <v>0.22</v>
      </c>
      <c r="G3969" s="270" t="s">
        <v>220</v>
      </c>
    </row>
    <row r="3970" spans="1:7">
      <c r="A3970" s="270" t="s">
        <v>7820</v>
      </c>
      <c r="B3970" s="270" t="s">
        <v>7821</v>
      </c>
      <c r="C3970" s="270">
        <v>2829</v>
      </c>
      <c r="D3970" s="270">
        <v>1055</v>
      </c>
      <c r="E3970" s="270">
        <v>15</v>
      </c>
      <c r="F3970" s="270">
        <v>6.4399999999999995</v>
      </c>
      <c r="G3970" s="270" t="s">
        <v>226</v>
      </c>
    </row>
    <row r="3971" spans="1:7">
      <c r="A3971" s="270" t="s">
        <v>7822</v>
      </c>
      <c r="B3971" s="270" t="s">
        <v>7823</v>
      </c>
      <c r="C3971" s="270">
        <v>2835</v>
      </c>
      <c r="D3971" s="270">
        <v>1028.3044166666666</v>
      </c>
      <c r="E3971" s="270">
        <v>14</v>
      </c>
      <c r="F3971" s="270">
        <v>13.08</v>
      </c>
      <c r="G3971" s="270" t="s">
        <v>229</v>
      </c>
    </row>
    <row r="3972" spans="1:7">
      <c r="A3972" s="270" t="s">
        <v>7824</v>
      </c>
      <c r="B3972" s="270" t="s">
        <v>7825</v>
      </c>
      <c r="C3972" s="270">
        <v>2705</v>
      </c>
      <c r="D3972" s="270">
        <v>997.40962500000012</v>
      </c>
      <c r="E3972" s="270">
        <v>12</v>
      </c>
      <c r="F3972" s="270">
        <v>3.74</v>
      </c>
      <c r="G3972" s="270" t="s">
        <v>223</v>
      </c>
    </row>
    <row r="3973" spans="1:7">
      <c r="A3973" s="270" t="s">
        <v>7826</v>
      </c>
      <c r="B3973" s="270" t="s">
        <v>7827</v>
      </c>
      <c r="C3973" s="270">
        <v>2390</v>
      </c>
      <c r="D3973" s="270">
        <v>1018.8219333333334</v>
      </c>
      <c r="E3973" s="270">
        <v>13</v>
      </c>
      <c r="F3973" s="270">
        <v>3.99</v>
      </c>
      <c r="G3973" s="270" t="s">
        <v>223</v>
      </c>
    </row>
    <row r="3974" spans="1:7">
      <c r="A3974" s="270" t="s">
        <v>7828</v>
      </c>
      <c r="B3974" s="270" t="s">
        <v>7829</v>
      </c>
      <c r="C3974" s="270">
        <v>2406</v>
      </c>
      <c r="D3974" s="270">
        <v>1015.2715000000001</v>
      </c>
      <c r="E3974" s="270">
        <v>13</v>
      </c>
      <c r="F3974" s="270">
        <v>9.08</v>
      </c>
      <c r="G3974" s="270" t="s">
        <v>226</v>
      </c>
    </row>
    <row r="3975" spans="1:7">
      <c r="A3975" s="270" t="s">
        <v>7830</v>
      </c>
      <c r="B3975" s="270" t="s">
        <v>7831</v>
      </c>
      <c r="C3975" s="270">
        <v>2395</v>
      </c>
      <c r="D3975" s="270">
        <v>937</v>
      </c>
      <c r="E3975" s="270">
        <v>10</v>
      </c>
      <c r="F3975" s="270">
        <v>5.07</v>
      </c>
      <c r="G3975" s="270" t="s">
        <v>223</v>
      </c>
    </row>
    <row r="3976" spans="1:7">
      <c r="A3976" s="270" t="s">
        <v>7832</v>
      </c>
      <c r="B3976" s="270" t="s">
        <v>7831</v>
      </c>
      <c r="C3976" s="270">
        <v>2831</v>
      </c>
      <c r="D3976" s="270">
        <v>937</v>
      </c>
      <c r="E3976" s="270">
        <v>10</v>
      </c>
      <c r="F3976" s="270">
        <v>5.07</v>
      </c>
      <c r="G3976" s="270" t="s">
        <v>223</v>
      </c>
    </row>
    <row r="3977" spans="1:7">
      <c r="A3977" s="270" t="s">
        <v>7833</v>
      </c>
      <c r="B3977" s="270" t="s">
        <v>7834</v>
      </c>
      <c r="C3977" s="270">
        <v>2879</v>
      </c>
      <c r="D3977" s="270">
        <v>992.98366666666664</v>
      </c>
      <c r="E3977" s="270">
        <v>12</v>
      </c>
      <c r="F3977" s="270">
        <v>10.64</v>
      </c>
      <c r="G3977" s="270" t="s">
        <v>229</v>
      </c>
    </row>
    <row r="3978" spans="1:7">
      <c r="A3978" s="270" t="s">
        <v>7835</v>
      </c>
      <c r="B3978" s="270" t="s">
        <v>7836</v>
      </c>
      <c r="C3978" s="270">
        <v>2536</v>
      </c>
      <c r="D3978" s="270">
        <v>1025.367</v>
      </c>
      <c r="E3978" s="270">
        <v>13</v>
      </c>
      <c r="F3978" s="270">
        <v>1.77</v>
      </c>
      <c r="G3978" s="270" t="s">
        <v>220</v>
      </c>
    </row>
    <row r="3979" spans="1:7">
      <c r="A3979" s="270" t="s">
        <v>7837</v>
      </c>
      <c r="B3979" s="270" t="s">
        <v>7838</v>
      </c>
      <c r="C3979" s="270">
        <v>2315</v>
      </c>
      <c r="D3979" s="270">
        <v>986.49300000000005</v>
      </c>
      <c r="E3979" s="270">
        <v>12</v>
      </c>
      <c r="F3979" s="270">
        <v>0.56000000000000005</v>
      </c>
      <c r="G3979" s="270" t="s">
        <v>220</v>
      </c>
    </row>
    <row r="3980" spans="1:7">
      <c r="A3980" s="270" t="s">
        <v>7839</v>
      </c>
      <c r="B3980" s="270" t="s">
        <v>7840</v>
      </c>
      <c r="C3980" s="270">
        <v>2550</v>
      </c>
      <c r="D3980" s="270">
        <v>1006.667</v>
      </c>
      <c r="E3980" s="270">
        <v>13</v>
      </c>
      <c r="F3980" s="270">
        <v>0.13</v>
      </c>
      <c r="G3980" s="270" t="s">
        <v>217</v>
      </c>
    </row>
    <row r="3981" spans="1:7">
      <c r="A3981" s="270" t="s">
        <v>7841</v>
      </c>
      <c r="B3981" s="270" t="s">
        <v>7840</v>
      </c>
      <c r="C3981" s="270">
        <v>2765</v>
      </c>
      <c r="D3981" s="270">
        <v>1070.2439999999999</v>
      </c>
      <c r="E3981" s="270">
        <v>15</v>
      </c>
      <c r="F3981" s="270">
        <v>0.13</v>
      </c>
      <c r="G3981" s="270" t="s">
        <v>217</v>
      </c>
    </row>
    <row r="3982" spans="1:7">
      <c r="A3982" s="270" t="s">
        <v>7842</v>
      </c>
      <c r="B3982" s="270" t="s">
        <v>7843</v>
      </c>
      <c r="C3982" s="270">
        <v>2324</v>
      </c>
      <c r="D3982" s="270">
        <v>1068.579</v>
      </c>
      <c r="E3982" s="270">
        <v>15</v>
      </c>
      <c r="F3982" s="270">
        <v>0.3</v>
      </c>
      <c r="G3982" s="270" t="s">
        <v>220</v>
      </c>
    </row>
    <row r="3983" spans="1:7">
      <c r="A3983" s="270" t="s">
        <v>7844</v>
      </c>
      <c r="B3983" s="270" t="s">
        <v>7845</v>
      </c>
      <c r="C3983" s="270">
        <v>2876</v>
      </c>
      <c r="D3983" s="270">
        <v>1051</v>
      </c>
      <c r="E3983" s="270">
        <v>15</v>
      </c>
      <c r="F3983" s="270">
        <v>4.5233333333333334</v>
      </c>
      <c r="G3983" s="270" t="s">
        <v>223</v>
      </c>
    </row>
    <row r="3984" spans="1:7">
      <c r="A3984" s="270" t="s">
        <v>7846</v>
      </c>
      <c r="B3984" s="270" t="s">
        <v>7847</v>
      </c>
      <c r="C3984" s="270">
        <v>2340</v>
      </c>
      <c r="D3984" s="270">
        <v>1004.845</v>
      </c>
      <c r="E3984" s="270">
        <v>13</v>
      </c>
      <c r="F3984" s="270">
        <v>1.76</v>
      </c>
      <c r="G3984" s="270" t="s">
        <v>220</v>
      </c>
    </row>
    <row r="3985" spans="1:7">
      <c r="A3985" s="270" t="s">
        <v>7848</v>
      </c>
      <c r="B3985" s="270" t="s">
        <v>7849</v>
      </c>
      <c r="C3985" s="270">
        <v>2680</v>
      </c>
      <c r="D3985" s="270">
        <v>1027.857</v>
      </c>
      <c r="E3985" s="270">
        <v>14</v>
      </c>
      <c r="F3985" s="270">
        <v>3.64</v>
      </c>
      <c r="G3985" s="270" t="s">
        <v>223</v>
      </c>
    </row>
    <row r="3986" spans="1:7">
      <c r="A3986" s="270" t="s">
        <v>7850</v>
      </c>
      <c r="B3986" s="270" t="s">
        <v>7851</v>
      </c>
      <c r="C3986" s="270">
        <v>2622</v>
      </c>
      <c r="D3986" s="270">
        <v>1032.963</v>
      </c>
      <c r="E3986" s="270">
        <v>14</v>
      </c>
      <c r="F3986" s="270">
        <v>2.2444444444444436</v>
      </c>
      <c r="G3986" s="270" t="s">
        <v>220</v>
      </c>
    </row>
    <row r="3987" spans="1:7">
      <c r="A3987" s="270" t="s">
        <v>7852</v>
      </c>
      <c r="B3987" s="270" t="s">
        <v>7853</v>
      </c>
      <c r="C3987" s="270">
        <v>2423</v>
      </c>
      <c r="D3987" s="270">
        <v>955.10612499999991</v>
      </c>
      <c r="E3987" s="270">
        <v>11</v>
      </c>
      <c r="F3987" s="270">
        <v>1.68</v>
      </c>
      <c r="G3987" s="270" t="s">
        <v>220</v>
      </c>
    </row>
    <row r="3988" spans="1:7">
      <c r="A3988" s="270" t="s">
        <v>7854</v>
      </c>
      <c r="B3988" s="270" t="s">
        <v>7855</v>
      </c>
      <c r="C3988" s="270">
        <v>2423</v>
      </c>
      <c r="D3988" s="270">
        <v>935.5</v>
      </c>
      <c r="E3988" s="270">
        <v>10</v>
      </c>
      <c r="F3988" s="270">
        <v>1.81</v>
      </c>
      <c r="G3988" s="270" t="s">
        <v>220</v>
      </c>
    </row>
    <row r="3989" spans="1:7">
      <c r="A3989" s="270" t="s">
        <v>7856</v>
      </c>
      <c r="B3989" s="270" t="s">
        <v>7857</v>
      </c>
      <c r="C3989" s="270">
        <v>2622</v>
      </c>
      <c r="D3989" s="270">
        <v>0</v>
      </c>
      <c r="E3989" s="270">
        <v>1</v>
      </c>
      <c r="F3989" s="270">
        <v>2.94</v>
      </c>
      <c r="G3989" s="270" t="s">
        <v>223</v>
      </c>
    </row>
    <row r="3990" spans="1:7">
      <c r="A3990" s="270" t="s">
        <v>7858</v>
      </c>
      <c r="B3990" s="270" t="s">
        <v>7859</v>
      </c>
      <c r="C3990" s="270">
        <v>2545</v>
      </c>
      <c r="D3990" s="270">
        <v>1005.029</v>
      </c>
      <c r="E3990" s="270">
        <v>13</v>
      </c>
      <c r="F3990" s="270">
        <v>3.35</v>
      </c>
      <c r="G3990" s="270" t="s">
        <v>223</v>
      </c>
    </row>
    <row r="3991" spans="1:7">
      <c r="A3991" s="270" t="s">
        <v>7860</v>
      </c>
      <c r="B3991" s="270" t="s">
        <v>7861</v>
      </c>
      <c r="C3991" s="270">
        <v>2549</v>
      </c>
      <c r="D3991" s="270">
        <v>1007</v>
      </c>
      <c r="E3991" s="270">
        <v>13</v>
      </c>
      <c r="F3991" s="270">
        <v>3.71</v>
      </c>
      <c r="G3991" s="270" t="s">
        <v>223</v>
      </c>
    </row>
    <row r="3992" spans="1:7">
      <c r="A3992" s="270" t="s">
        <v>7862</v>
      </c>
      <c r="B3992" s="270" t="s">
        <v>7863</v>
      </c>
      <c r="C3992" s="270">
        <v>2820</v>
      </c>
      <c r="D3992" s="270">
        <v>1015.022</v>
      </c>
      <c r="E3992" s="270">
        <v>13</v>
      </c>
      <c r="F3992" s="270">
        <v>3.29</v>
      </c>
      <c r="G3992" s="270" t="s">
        <v>223</v>
      </c>
    </row>
    <row r="3993" spans="1:7">
      <c r="A3993" s="270" t="s">
        <v>7864</v>
      </c>
      <c r="B3993" s="270" t="s">
        <v>7865</v>
      </c>
      <c r="C3993" s="270">
        <v>2089</v>
      </c>
      <c r="D3993" s="270">
        <v>1106.2950000000001</v>
      </c>
      <c r="E3993" s="270">
        <v>17</v>
      </c>
      <c r="F3993" s="270">
        <v>0</v>
      </c>
      <c r="G3993" s="270" t="s">
        <v>217</v>
      </c>
    </row>
    <row r="3994" spans="1:7">
      <c r="A3994" s="270" t="s">
        <v>7866</v>
      </c>
      <c r="B3994" s="270" t="s">
        <v>7867</v>
      </c>
      <c r="C3994" s="270">
        <v>2453</v>
      </c>
      <c r="D3994" s="270">
        <v>1010.263</v>
      </c>
      <c r="E3994" s="270">
        <v>13</v>
      </c>
      <c r="F3994" s="270">
        <v>4.2783333333333333</v>
      </c>
      <c r="G3994" s="270" t="s">
        <v>223</v>
      </c>
    </row>
    <row r="3995" spans="1:7">
      <c r="A3995" s="270" t="s">
        <v>7868</v>
      </c>
      <c r="B3995" s="270" t="s">
        <v>7869</v>
      </c>
      <c r="C3995" s="270">
        <v>2826</v>
      </c>
      <c r="D3995" s="270">
        <v>1038.818</v>
      </c>
      <c r="E3995" s="270">
        <v>14</v>
      </c>
      <c r="F3995" s="270">
        <v>5.28</v>
      </c>
      <c r="G3995" s="270" t="s">
        <v>223</v>
      </c>
    </row>
    <row r="3996" spans="1:7">
      <c r="A3996" s="270" t="s">
        <v>7870</v>
      </c>
      <c r="B3996" s="270" t="s">
        <v>7869</v>
      </c>
      <c r="C3996" s="270">
        <v>2831</v>
      </c>
      <c r="D3996" s="270">
        <v>1038.818</v>
      </c>
      <c r="E3996" s="270">
        <v>14</v>
      </c>
      <c r="F3996" s="270">
        <v>5.28</v>
      </c>
      <c r="G3996" s="270" t="s">
        <v>223</v>
      </c>
    </row>
    <row r="3997" spans="1:7">
      <c r="A3997" s="270" t="s">
        <v>7871</v>
      </c>
      <c r="B3997" s="270" t="s">
        <v>7872</v>
      </c>
      <c r="C3997" s="270">
        <v>2799</v>
      </c>
      <c r="D3997" s="270">
        <v>991.66700000000003</v>
      </c>
      <c r="E3997" s="270">
        <v>12</v>
      </c>
      <c r="F3997" s="270">
        <v>2.5299999999999998</v>
      </c>
      <c r="G3997" s="270" t="s">
        <v>223</v>
      </c>
    </row>
    <row r="3998" spans="1:7">
      <c r="A3998" s="270" t="s">
        <v>7873</v>
      </c>
      <c r="B3998" s="270" t="s">
        <v>7874</v>
      </c>
      <c r="C3998" s="270">
        <v>2831</v>
      </c>
      <c r="D3998" s="270">
        <v>978.71219047619036</v>
      </c>
      <c r="E3998" s="270">
        <v>12</v>
      </c>
      <c r="F3998" s="270">
        <v>10.58</v>
      </c>
      <c r="G3998" s="270" t="s">
        <v>229</v>
      </c>
    </row>
    <row r="3999" spans="1:7">
      <c r="A3999" s="270" t="s">
        <v>7875</v>
      </c>
      <c r="B3999" s="270" t="s">
        <v>7876</v>
      </c>
      <c r="C3999" s="270">
        <v>2577</v>
      </c>
      <c r="D3999" s="270">
        <v>1020.907</v>
      </c>
      <c r="E3999" s="270">
        <v>13</v>
      </c>
      <c r="F3999" s="270">
        <v>0.56999999999999995</v>
      </c>
      <c r="G3999" s="270" t="s">
        <v>220</v>
      </c>
    </row>
    <row r="4000" spans="1:7">
      <c r="A4000" s="270" t="s">
        <v>7877</v>
      </c>
      <c r="B4000" s="270" t="s">
        <v>7878</v>
      </c>
      <c r="C4000" s="270">
        <v>2483</v>
      </c>
      <c r="D4000" s="270">
        <v>928.75400000000002</v>
      </c>
      <c r="E4000" s="270">
        <v>10</v>
      </c>
      <c r="F4000" s="270">
        <v>0.54</v>
      </c>
      <c r="G4000" s="270" t="s">
        <v>220</v>
      </c>
    </row>
    <row r="4001" spans="1:7">
      <c r="A4001" s="270" t="s">
        <v>7879</v>
      </c>
      <c r="B4001" s="270" t="s">
        <v>7880</v>
      </c>
      <c r="C4001" s="270">
        <v>2550</v>
      </c>
      <c r="D4001" s="270">
        <v>952</v>
      </c>
      <c r="E4001" s="270">
        <v>11</v>
      </c>
      <c r="F4001" s="270">
        <v>3.3419512195121941</v>
      </c>
      <c r="G4001" s="270" t="s">
        <v>223</v>
      </c>
    </row>
    <row r="4002" spans="1:7">
      <c r="A4002" s="270" t="s">
        <v>7881</v>
      </c>
      <c r="B4002" s="270" t="s">
        <v>7882</v>
      </c>
      <c r="C4002" s="270">
        <v>2472</v>
      </c>
      <c r="D4002" s="270">
        <v>949</v>
      </c>
      <c r="E4002" s="270">
        <v>10</v>
      </c>
      <c r="F4002" s="270">
        <v>1.4966666666666668</v>
      </c>
      <c r="G4002" s="270" t="s">
        <v>220</v>
      </c>
    </row>
    <row r="4003" spans="1:7">
      <c r="A4003" s="270" t="s">
        <v>7883</v>
      </c>
      <c r="B4003" s="270" t="s">
        <v>7884</v>
      </c>
      <c r="C4003" s="270">
        <v>2475</v>
      </c>
      <c r="D4003" s="270">
        <v>960.56666666666661</v>
      </c>
      <c r="E4003" s="270">
        <v>11</v>
      </c>
      <c r="F4003" s="270">
        <v>3.47</v>
      </c>
      <c r="G4003" s="270" t="s">
        <v>223</v>
      </c>
    </row>
    <row r="4004" spans="1:7">
      <c r="A4004" s="270" t="s">
        <v>7885</v>
      </c>
      <c r="B4004" s="270" t="s">
        <v>7886</v>
      </c>
      <c r="C4004" s="270">
        <v>2305</v>
      </c>
      <c r="D4004" s="270">
        <v>1096.098</v>
      </c>
      <c r="E4004" s="270">
        <v>16</v>
      </c>
      <c r="F4004" s="270">
        <v>0</v>
      </c>
      <c r="G4004" s="270" t="s">
        <v>217</v>
      </c>
    </row>
    <row r="4005" spans="1:7">
      <c r="A4005" s="270" t="s">
        <v>7887</v>
      </c>
      <c r="B4005" s="270" t="s">
        <v>7888</v>
      </c>
      <c r="C4005" s="270">
        <v>2305</v>
      </c>
      <c r="D4005" s="270">
        <v>1035.0920000000001</v>
      </c>
      <c r="E4005" s="270">
        <v>14</v>
      </c>
      <c r="F4005" s="270">
        <v>0</v>
      </c>
      <c r="G4005" s="270" t="s">
        <v>217</v>
      </c>
    </row>
    <row r="4006" spans="1:7">
      <c r="A4006" s="270" t="s">
        <v>7889</v>
      </c>
      <c r="B4006" s="270" t="s">
        <v>7890</v>
      </c>
      <c r="C4006" s="270">
        <v>2346</v>
      </c>
      <c r="D4006" s="270">
        <v>1005</v>
      </c>
      <c r="E4006" s="270">
        <v>13</v>
      </c>
      <c r="F4006" s="270">
        <v>3.043333333333333</v>
      </c>
      <c r="G4006" s="270" t="s">
        <v>223</v>
      </c>
    </row>
    <row r="4007" spans="1:7">
      <c r="A4007" s="270" t="s">
        <v>7891</v>
      </c>
      <c r="B4007" s="270" t="s">
        <v>7892</v>
      </c>
      <c r="C4007" s="270">
        <v>2474</v>
      </c>
      <c r="D4007" s="270">
        <v>931.83799999999997</v>
      </c>
      <c r="E4007" s="270">
        <v>10</v>
      </c>
      <c r="F4007" s="270">
        <v>3.51</v>
      </c>
      <c r="G4007" s="270" t="s">
        <v>223</v>
      </c>
    </row>
    <row r="4008" spans="1:7">
      <c r="A4008" s="270" t="s">
        <v>7893</v>
      </c>
      <c r="B4008" s="270" t="s">
        <v>7892</v>
      </c>
      <c r="C4008" s="270">
        <v>2652</v>
      </c>
      <c r="D4008" s="270">
        <v>931.83799999999997</v>
      </c>
      <c r="E4008" s="270">
        <v>10</v>
      </c>
      <c r="F4008" s="270">
        <v>3.51</v>
      </c>
      <c r="G4008" s="270" t="s">
        <v>223</v>
      </c>
    </row>
    <row r="4009" spans="1:7">
      <c r="A4009" s="270" t="s">
        <v>7894</v>
      </c>
      <c r="B4009" s="270" t="s">
        <v>7895</v>
      </c>
      <c r="C4009" s="270">
        <v>2365</v>
      </c>
      <c r="D4009" s="270">
        <v>957.86400000000003</v>
      </c>
      <c r="E4009" s="270">
        <v>11</v>
      </c>
      <c r="F4009" s="270">
        <v>3.5726666666666671</v>
      </c>
      <c r="G4009" s="270" t="s">
        <v>223</v>
      </c>
    </row>
    <row r="4010" spans="1:7">
      <c r="A4010" s="270" t="s">
        <v>7896</v>
      </c>
      <c r="B4010" s="270" t="s">
        <v>7897</v>
      </c>
      <c r="C4010" s="270">
        <v>2756</v>
      </c>
      <c r="D4010" s="270">
        <v>1019.2425333333335</v>
      </c>
      <c r="E4010" s="270">
        <v>13</v>
      </c>
      <c r="F4010" s="270">
        <v>1.73</v>
      </c>
      <c r="G4010" s="270" t="s">
        <v>220</v>
      </c>
    </row>
    <row r="4011" spans="1:7">
      <c r="A4011" s="270" t="s">
        <v>7898</v>
      </c>
      <c r="B4011" s="270" t="s">
        <v>7899</v>
      </c>
      <c r="C4011" s="270">
        <v>2460</v>
      </c>
      <c r="D4011" s="270">
        <v>892</v>
      </c>
      <c r="E4011" s="270">
        <v>8</v>
      </c>
      <c r="F4011" s="270">
        <v>2.925238095238095</v>
      </c>
      <c r="G4011" s="270" t="s">
        <v>223</v>
      </c>
    </row>
    <row r="4012" spans="1:7">
      <c r="A4012" s="270" t="s">
        <v>7900</v>
      </c>
      <c r="B4012" s="270" t="s">
        <v>7901</v>
      </c>
      <c r="C4012" s="270">
        <v>2795</v>
      </c>
      <c r="D4012" s="270">
        <v>1014.5</v>
      </c>
      <c r="E4012" s="270">
        <v>13</v>
      </c>
      <c r="F4012" s="270">
        <v>1.84</v>
      </c>
      <c r="G4012" s="270" t="s">
        <v>220</v>
      </c>
    </row>
    <row r="4013" spans="1:7">
      <c r="A4013" s="270" t="s">
        <v>7902</v>
      </c>
      <c r="B4013" s="270" t="s">
        <v>7903</v>
      </c>
      <c r="C4013" s="270">
        <v>2300</v>
      </c>
      <c r="D4013" s="270">
        <v>997.39099999999996</v>
      </c>
      <c r="E4013" s="270">
        <v>12</v>
      </c>
      <c r="F4013" s="270">
        <v>0</v>
      </c>
      <c r="G4013" s="270" t="s">
        <v>217</v>
      </c>
    </row>
    <row r="4014" spans="1:7">
      <c r="A4014" s="270" t="s">
        <v>7904</v>
      </c>
      <c r="B4014" s="270" t="s">
        <v>7905</v>
      </c>
      <c r="C4014" s="270">
        <v>2302</v>
      </c>
      <c r="D4014" s="270">
        <v>1073.31</v>
      </c>
      <c r="E4014" s="270">
        <v>15</v>
      </c>
      <c r="F4014" s="270" t="s">
        <v>356</v>
      </c>
      <c r="G4014" s="270" t="s">
        <v>217</v>
      </c>
    </row>
    <row r="4015" spans="1:7">
      <c r="A4015" s="270" t="s">
        <v>7906</v>
      </c>
      <c r="B4015" s="270" t="s">
        <v>7907</v>
      </c>
      <c r="C4015" s="270">
        <v>2300</v>
      </c>
      <c r="D4015" s="270">
        <v>1015.568</v>
      </c>
      <c r="E4015" s="270">
        <v>13</v>
      </c>
      <c r="F4015" s="270">
        <v>0</v>
      </c>
      <c r="G4015" s="270" t="s">
        <v>217</v>
      </c>
    </row>
    <row r="4016" spans="1:7">
      <c r="A4016" s="270" t="s">
        <v>7908</v>
      </c>
      <c r="B4016" s="270" t="s">
        <v>7909</v>
      </c>
      <c r="C4016" s="270">
        <v>2447</v>
      </c>
      <c r="D4016" s="270">
        <v>972</v>
      </c>
      <c r="E4016" s="270">
        <v>11</v>
      </c>
      <c r="F4016" s="270">
        <v>3.6222222222222222</v>
      </c>
      <c r="G4016" s="270" t="s">
        <v>223</v>
      </c>
    </row>
    <row r="4017" spans="1:7">
      <c r="A4017" s="270" t="s">
        <v>7910</v>
      </c>
      <c r="B4017" s="270" t="s">
        <v>7911</v>
      </c>
      <c r="C4017" s="270">
        <v>2580</v>
      </c>
      <c r="D4017" s="270">
        <v>1032.1203829787237</v>
      </c>
      <c r="E4017" s="270">
        <v>14</v>
      </c>
      <c r="F4017" s="270">
        <v>2.82</v>
      </c>
      <c r="G4017" s="270" t="s">
        <v>223</v>
      </c>
    </row>
    <row r="4018" spans="1:7">
      <c r="A4018" s="270" t="s">
        <v>7912</v>
      </c>
      <c r="B4018" s="270" t="s">
        <v>7913</v>
      </c>
      <c r="C4018" s="270">
        <v>2127</v>
      </c>
      <c r="D4018" s="270">
        <v>1101.0899999999999</v>
      </c>
      <c r="E4018" s="270">
        <v>17</v>
      </c>
      <c r="F4018" s="270" t="s">
        <v>356</v>
      </c>
      <c r="G4018" s="270" t="s">
        <v>217</v>
      </c>
    </row>
    <row r="4019" spans="1:7">
      <c r="A4019" s="270" t="s">
        <v>7914</v>
      </c>
      <c r="B4019" s="270" t="s">
        <v>7915</v>
      </c>
      <c r="C4019" s="270">
        <v>2786</v>
      </c>
      <c r="D4019" s="270">
        <v>1010.5431666666667</v>
      </c>
      <c r="E4019" s="270">
        <v>13</v>
      </c>
      <c r="F4019" s="270">
        <v>0.85</v>
      </c>
      <c r="G4019" s="270" t="s">
        <v>220</v>
      </c>
    </row>
    <row r="4020" spans="1:7">
      <c r="A4020" s="270" t="s">
        <v>7916</v>
      </c>
      <c r="B4020" s="270" t="s">
        <v>7917</v>
      </c>
      <c r="C4020" s="270">
        <v>2790</v>
      </c>
      <c r="D4020" s="270">
        <v>1032</v>
      </c>
      <c r="E4020" s="270">
        <v>14</v>
      </c>
      <c r="F4020" s="270">
        <v>1.2458333333333333</v>
      </c>
      <c r="G4020" s="270" t="s">
        <v>220</v>
      </c>
    </row>
    <row r="4021" spans="1:7">
      <c r="A4021" s="270" t="s">
        <v>7918</v>
      </c>
      <c r="B4021" s="270" t="s">
        <v>7919</v>
      </c>
      <c r="C4021" s="270">
        <v>2790</v>
      </c>
      <c r="D4021" s="270">
        <v>985</v>
      </c>
      <c r="E4021" s="270">
        <v>12</v>
      </c>
      <c r="F4021" s="270">
        <v>2.38</v>
      </c>
      <c r="G4021" s="270" t="s">
        <v>220</v>
      </c>
    </row>
    <row r="4022" spans="1:7">
      <c r="A4022" s="270" t="s">
        <v>7920</v>
      </c>
      <c r="B4022" s="270" t="s">
        <v>7921</v>
      </c>
      <c r="C4022" s="270">
        <v>2106</v>
      </c>
      <c r="D4022" s="270">
        <v>1102.71</v>
      </c>
      <c r="E4022" s="270">
        <v>17</v>
      </c>
      <c r="F4022" s="270">
        <v>0</v>
      </c>
      <c r="G4022" s="270" t="s">
        <v>217</v>
      </c>
    </row>
    <row r="4023" spans="1:7">
      <c r="A4023" s="270" t="s">
        <v>7922</v>
      </c>
      <c r="B4023" s="270" t="s">
        <v>7923</v>
      </c>
      <c r="C4023" s="270">
        <v>2106</v>
      </c>
      <c r="D4023" s="270">
        <v>1102.71</v>
      </c>
      <c r="E4023" s="270">
        <v>17</v>
      </c>
      <c r="F4023" s="270">
        <v>0</v>
      </c>
      <c r="G4023" s="270" t="s">
        <v>217</v>
      </c>
    </row>
    <row r="4024" spans="1:7">
      <c r="A4024" s="270" t="s">
        <v>7924</v>
      </c>
      <c r="B4024" s="270" t="s">
        <v>7925</v>
      </c>
      <c r="C4024" s="270">
        <v>2479</v>
      </c>
      <c r="D4024" s="270">
        <v>1040.2260000000001</v>
      </c>
      <c r="E4024" s="270">
        <v>14</v>
      </c>
      <c r="F4024" s="270">
        <v>0.71</v>
      </c>
      <c r="G4024" s="270" t="s">
        <v>220</v>
      </c>
    </row>
    <row r="4025" spans="1:7">
      <c r="A4025" s="270" t="s">
        <v>7926</v>
      </c>
      <c r="B4025" s="270" t="s">
        <v>7927</v>
      </c>
      <c r="C4025" s="270">
        <v>2360</v>
      </c>
      <c r="D4025" s="270">
        <v>957.82532258064521</v>
      </c>
      <c r="E4025" s="270">
        <v>11</v>
      </c>
      <c r="F4025" s="270">
        <v>3.77</v>
      </c>
      <c r="G4025" s="270" t="s">
        <v>223</v>
      </c>
    </row>
    <row r="4026" spans="1:7">
      <c r="A4026" s="270" t="s">
        <v>7928</v>
      </c>
      <c r="B4026" s="270" t="s">
        <v>7929</v>
      </c>
      <c r="C4026" s="270">
        <v>2360</v>
      </c>
      <c r="D4026" s="270">
        <v>931.5</v>
      </c>
      <c r="E4026" s="270">
        <v>10</v>
      </c>
      <c r="F4026" s="270">
        <v>3.75</v>
      </c>
      <c r="G4026" s="270" t="s">
        <v>223</v>
      </c>
    </row>
    <row r="4027" spans="1:7">
      <c r="A4027" s="270" t="s">
        <v>7930</v>
      </c>
      <c r="B4027" s="270" t="s">
        <v>7931</v>
      </c>
      <c r="C4027" s="270">
        <v>2370</v>
      </c>
      <c r="D4027" s="270">
        <v>955.10500000000002</v>
      </c>
      <c r="E4027" s="270">
        <v>11</v>
      </c>
      <c r="F4027" s="270">
        <v>5.29</v>
      </c>
      <c r="G4027" s="270" t="s">
        <v>223</v>
      </c>
    </row>
    <row r="4028" spans="1:7">
      <c r="A4028" s="270" t="s">
        <v>7932</v>
      </c>
      <c r="B4028" s="270" t="s">
        <v>7931</v>
      </c>
      <c r="C4028" s="270">
        <v>2460</v>
      </c>
      <c r="D4028" s="270">
        <v>955.10500000000002</v>
      </c>
      <c r="E4028" s="270">
        <v>11</v>
      </c>
      <c r="F4028" s="270">
        <v>5.29</v>
      </c>
      <c r="G4028" s="270" t="s">
        <v>223</v>
      </c>
    </row>
    <row r="4029" spans="1:7">
      <c r="A4029" s="270" t="s">
        <v>7933</v>
      </c>
      <c r="B4029" s="270" t="s">
        <v>7934</v>
      </c>
      <c r="C4029" s="270">
        <v>2042</v>
      </c>
      <c r="D4029" s="270">
        <v>1070.8989999999999</v>
      </c>
      <c r="E4029" s="270">
        <v>15</v>
      </c>
      <c r="F4029" s="270" t="s">
        <v>356</v>
      </c>
      <c r="G4029" s="270" t="s">
        <v>217</v>
      </c>
    </row>
    <row r="4030" spans="1:7">
      <c r="A4030" s="270" t="s">
        <v>7935</v>
      </c>
      <c r="B4030" s="270" t="s">
        <v>7936</v>
      </c>
      <c r="C4030" s="270">
        <v>2250</v>
      </c>
      <c r="D4030" s="270">
        <v>1002.551</v>
      </c>
      <c r="E4030" s="270">
        <v>13</v>
      </c>
      <c r="F4030" s="270">
        <v>0</v>
      </c>
      <c r="G4030" s="270" t="s">
        <v>217</v>
      </c>
    </row>
    <row r="4031" spans="1:7">
      <c r="A4031" s="270" t="s">
        <v>7937</v>
      </c>
      <c r="B4031" s="270" t="s">
        <v>7938</v>
      </c>
      <c r="C4031" s="270">
        <v>2354</v>
      </c>
      <c r="D4031" s="270">
        <v>1043.7819999999999</v>
      </c>
      <c r="E4031" s="270">
        <v>14</v>
      </c>
      <c r="F4031" s="270">
        <v>3.65</v>
      </c>
      <c r="G4031" s="270" t="s">
        <v>223</v>
      </c>
    </row>
    <row r="4032" spans="1:7">
      <c r="A4032" s="270" t="s">
        <v>7939</v>
      </c>
      <c r="B4032" s="270" t="s">
        <v>7940</v>
      </c>
      <c r="C4032" s="270">
        <v>2733</v>
      </c>
      <c r="D4032" s="270">
        <v>1012.316</v>
      </c>
      <c r="E4032" s="270">
        <v>13</v>
      </c>
      <c r="F4032" s="270">
        <v>5.8433333333333337</v>
      </c>
      <c r="G4032" s="270" t="s">
        <v>223</v>
      </c>
    </row>
    <row r="4033" spans="1:7">
      <c r="A4033" s="270" t="s">
        <v>7941</v>
      </c>
      <c r="B4033" s="270" t="s">
        <v>7942</v>
      </c>
      <c r="C4033" s="270">
        <v>2480</v>
      </c>
      <c r="D4033" s="270">
        <v>870.05700000000002</v>
      </c>
      <c r="E4033" s="270">
        <v>7</v>
      </c>
      <c r="F4033" s="270">
        <v>1.0053448275862069</v>
      </c>
      <c r="G4033" s="270" t="s">
        <v>220</v>
      </c>
    </row>
    <row r="4034" spans="1:7">
      <c r="A4034" s="270" t="s">
        <v>7943</v>
      </c>
      <c r="B4034" s="270" t="s">
        <v>7944</v>
      </c>
      <c r="C4034" s="270">
        <v>2480</v>
      </c>
      <c r="D4034" s="270">
        <v>855.41700000000003</v>
      </c>
      <c r="E4034" s="270">
        <v>7</v>
      </c>
      <c r="F4034" s="270">
        <v>1.54</v>
      </c>
      <c r="G4034" s="270" t="s">
        <v>220</v>
      </c>
    </row>
    <row r="4035" spans="1:7">
      <c r="A4035" s="270" t="s">
        <v>7945</v>
      </c>
      <c r="B4035" s="270" t="s">
        <v>7946</v>
      </c>
      <c r="C4035" s="270">
        <v>2631</v>
      </c>
      <c r="D4035" s="270">
        <v>997.46199999999999</v>
      </c>
      <c r="E4035" s="270">
        <v>12</v>
      </c>
      <c r="F4035" s="270">
        <v>3.1</v>
      </c>
      <c r="G4035" s="270" t="s">
        <v>223</v>
      </c>
    </row>
    <row r="4036" spans="1:7">
      <c r="A4036" s="270" t="s">
        <v>7947</v>
      </c>
      <c r="B4036" s="270" t="s">
        <v>7948</v>
      </c>
      <c r="C4036" s="270">
        <v>2628</v>
      </c>
      <c r="D4036" s="270">
        <v>1035</v>
      </c>
      <c r="E4036" s="270">
        <v>14</v>
      </c>
      <c r="F4036" s="270">
        <v>2.9558333333333331</v>
      </c>
      <c r="G4036" s="270" t="s">
        <v>223</v>
      </c>
    </row>
    <row r="4037" spans="1:7">
      <c r="A4037" s="270" t="s">
        <v>7949</v>
      </c>
      <c r="B4037" s="270" t="s">
        <v>7950</v>
      </c>
      <c r="C4037" s="270">
        <v>2823</v>
      </c>
      <c r="D4037" s="270">
        <v>1012.9006666666666</v>
      </c>
      <c r="E4037" s="270">
        <v>13</v>
      </c>
      <c r="F4037" s="270">
        <v>5.2</v>
      </c>
      <c r="G4037" s="270" t="s">
        <v>223</v>
      </c>
    </row>
    <row r="4038" spans="1:7">
      <c r="A4038" s="270" t="s">
        <v>7951</v>
      </c>
      <c r="B4038" s="270" t="s">
        <v>7952</v>
      </c>
      <c r="C4038" s="270">
        <v>2832</v>
      </c>
      <c r="D4038" s="270">
        <v>927.02049999999997</v>
      </c>
      <c r="E4038" s="270">
        <v>10</v>
      </c>
      <c r="F4038" s="270">
        <v>7.93</v>
      </c>
      <c r="G4038" s="270" t="s">
        <v>226</v>
      </c>
    </row>
    <row r="4039" spans="1:7">
      <c r="A4039" s="270" t="s">
        <v>7953</v>
      </c>
      <c r="B4039" s="270" t="s">
        <v>7954</v>
      </c>
      <c r="C4039" s="270">
        <v>2622</v>
      </c>
      <c r="D4039" s="270">
        <v>757.2596603773585</v>
      </c>
      <c r="E4039" s="270">
        <v>3</v>
      </c>
      <c r="F4039" s="270">
        <v>1.94</v>
      </c>
      <c r="G4039" s="270" t="s">
        <v>220</v>
      </c>
    </row>
    <row r="4040" spans="1:7">
      <c r="A4040" s="270" t="s">
        <v>7955</v>
      </c>
      <c r="B4040" s="270" t="s">
        <v>7956</v>
      </c>
      <c r="C4040" s="270">
        <v>2484</v>
      </c>
      <c r="D4040" s="270">
        <v>995.05600000000004</v>
      </c>
      <c r="E4040" s="270">
        <v>12</v>
      </c>
      <c r="F4040" s="270">
        <v>0.56000000000000005</v>
      </c>
      <c r="G4040" s="270" t="s">
        <v>220</v>
      </c>
    </row>
    <row r="4041" spans="1:7">
      <c r="A4041" s="270" t="s">
        <v>7957</v>
      </c>
      <c r="B4041" s="270" t="s">
        <v>7958</v>
      </c>
      <c r="C4041" s="270">
        <v>2330</v>
      </c>
      <c r="D4041" s="270">
        <v>1023.8725151515149</v>
      </c>
      <c r="E4041" s="270">
        <v>13</v>
      </c>
      <c r="F4041" s="270">
        <v>3.5</v>
      </c>
      <c r="G4041" s="270" t="s">
        <v>223</v>
      </c>
    </row>
    <row r="4042" spans="1:7">
      <c r="A4042" s="270" t="s">
        <v>7959</v>
      </c>
      <c r="B4042" s="270" t="s">
        <v>7960</v>
      </c>
      <c r="C4042" s="270">
        <v>2379</v>
      </c>
      <c r="D4042" s="270">
        <v>963.44799999999998</v>
      </c>
      <c r="E4042" s="270">
        <v>11</v>
      </c>
      <c r="F4042" s="270">
        <v>0</v>
      </c>
      <c r="G4042" s="270" t="s">
        <v>217</v>
      </c>
    </row>
    <row r="4043" spans="1:7">
      <c r="A4043" s="270" t="s">
        <v>7961</v>
      </c>
      <c r="B4043" s="270" t="s">
        <v>7962</v>
      </c>
      <c r="C4043" s="270">
        <v>2835</v>
      </c>
      <c r="D4043" s="270">
        <v>1049.895</v>
      </c>
      <c r="E4043" s="270">
        <v>14</v>
      </c>
      <c r="F4043" s="270">
        <v>10.91</v>
      </c>
      <c r="G4043" s="270" t="s">
        <v>229</v>
      </c>
    </row>
    <row r="4044" spans="1:7">
      <c r="A4044" s="270" t="s">
        <v>7963</v>
      </c>
      <c r="B4044" s="270" t="s">
        <v>7964</v>
      </c>
      <c r="C4044" s="270">
        <v>2400</v>
      </c>
      <c r="D4044" s="270">
        <v>1010.6192222222222</v>
      </c>
      <c r="E4044" s="270">
        <v>13</v>
      </c>
      <c r="F4044" s="270">
        <v>5.39</v>
      </c>
      <c r="G4044" s="270" t="s">
        <v>223</v>
      </c>
    </row>
    <row r="4045" spans="1:7">
      <c r="A4045" s="270" t="s">
        <v>7965</v>
      </c>
      <c r="B4045" s="270" t="s">
        <v>7966</v>
      </c>
      <c r="C4045" s="270">
        <v>2794</v>
      </c>
      <c r="D4045" s="270">
        <v>979.21679999999992</v>
      </c>
      <c r="E4045" s="270">
        <v>12</v>
      </c>
      <c r="F4045" s="270">
        <v>2.02</v>
      </c>
      <c r="G4045" s="270" t="s">
        <v>220</v>
      </c>
    </row>
    <row r="4046" spans="1:7">
      <c r="A4046" s="270" t="s">
        <v>7967</v>
      </c>
      <c r="B4046" s="270" t="s">
        <v>7968</v>
      </c>
      <c r="C4046" s="270">
        <v>2732</v>
      </c>
      <c r="D4046" s="270">
        <v>1036</v>
      </c>
      <c r="E4046" s="270">
        <v>14</v>
      </c>
      <c r="F4046" s="270">
        <v>3.8333333333333335</v>
      </c>
      <c r="G4046" s="270" t="s">
        <v>223</v>
      </c>
    </row>
    <row r="4047" spans="1:7">
      <c r="A4047" s="270" t="s">
        <v>7969</v>
      </c>
      <c r="B4047" s="270" t="s">
        <v>7970</v>
      </c>
      <c r="C4047" s="270">
        <v>2415</v>
      </c>
      <c r="D4047" s="270">
        <v>980.42899999999997</v>
      </c>
      <c r="E4047" s="270">
        <v>12</v>
      </c>
      <c r="F4047" s="270">
        <v>2.12</v>
      </c>
      <c r="G4047" s="270" t="s">
        <v>220</v>
      </c>
    </row>
    <row r="4048" spans="1:7">
      <c r="A4048" s="270" t="s">
        <v>7971</v>
      </c>
      <c r="B4048" s="270" t="s">
        <v>7972</v>
      </c>
      <c r="C4048" s="270">
        <v>2263</v>
      </c>
      <c r="D4048" s="270">
        <v>1027.68</v>
      </c>
      <c r="E4048" s="270">
        <v>14</v>
      </c>
      <c r="F4048" s="270">
        <v>0</v>
      </c>
      <c r="G4048" s="270" t="s">
        <v>217</v>
      </c>
    </row>
    <row r="4049" spans="1:7">
      <c r="A4049" s="270" t="s">
        <v>7973</v>
      </c>
      <c r="B4049" s="270" t="s">
        <v>7974</v>
      </c>
      <c r="C4049" s="270">
        <v>2259</v>
      </c>
      <c r="D4049" s="270">
        <v>973.20799999999997</v>
      </c>
      <c r="E4049" s="270">
        <v>11</v>
      </c>
      <c r="F4049" s="270">
        <v>0</v>
      </c>
      <c r="G4049" s="270" t="s">
        <v>217</v>
      </c>
    </row>
    <row r="4050" spans="1:7">
      <c r="A4050" s="270" t="s">
        <v>7975</v>
      </c>
      <c r="B4050" s="270" t="s">
        <v>7974</v>
      </c>
      <c r="C4050" s="270">
        <v>2263</v>
      </c>
      <c r="D4050" s="270">
        <v>973.20799999999997</v>
      </c>
      <c r="E4050" s="270">
        <v>11</v>
      </c>
      <c r="F4050" s="270">
        <v>0</v>
      </c>
      <c r="G4050" s="270" t="s">
        <v>217</v>
      </c>
    </row>
    <row r="4051" spans="1:7">
      <c r="A4051" s="270" t="s">
        <v>7976</v>
      </c>
      <c r="B4051" s="270" t="s">
        <v>7977</v>
      </c>
      <c r="C4051" s="270">
        <v>2281</v>
      </c>
      <c r="D4051" s="270">
        <v>1044.721</v>
      </c>
      <c r="E4051" s="270">
        <v>14</v>
      </c>
      <c r="F4051" s="270">
        <v>0.28999999999999998</v>
      </c>
      <c r="G4051" s="270" t="s">
        <v>220</v>
      </c>
    </row>
    <row r="4052" spans="1:7">
      <c r="A4052" s="270" t="s">
        <v>7978</v>
      </c>
      <c r="B4052" s="270" t="s">
        <v>7979</v>
      </c>
      <c r="C4052" s="270">
        <v>2899</v>
      </c>
      <c r="D4052" s="270" t="s">
        <v>356</v>
      </c>
      <c r="E4052" s="270" t="s">
        <v>356</v>
      </c>
      <c r="F4052" s="270">
        <v>15</v>
      </c>
      <c r="G4052" s="270" t="s">
        <v>229</v>
      </c>
    </row>
    <row r="4053" spans="1:7">
      <c r="A4053" s="270" t="s">
        <v>7980</v>
      </c>
      <c r="B4053" s="270" t="s">
        <v>7981</v>
      </c>
      <c r="C4053" s="270">
        <v>2076</v>
      </c>
      <c r="D4053" s="270">
        <v>1085.6669999999999</v>
      </c>
      <c r="E4053" s="270">
        <v>16</v>
      </c>
      <c r="F4053" s="270">
        <v>0</v>
      </c>
      <c r="G4053" s="270" t="s">
        <v>217</v>
      </c>
    </row>
    <row r="4054" spans="1:7">
      <c r="A4054" s="270" t="s">
        <v>7982</v>
      </c>
      <c r="B4054" s="270" t="s">
        <v>7983</v>
      </c>
      <c r="C4054" s="270">
        <v>2640</v>
      </c>
      <c r="D4054" s="270">
        <v>878.37099999999998</v>
      </c>
      <c r="E4054" s="270">
        <v>8</v>
      </c>
      <c r="F4054" s="270">
        <v>0.68</v>
      </c>
      <c r="G4054" s="270" t="s">
        <v>220</v>
      </c>
    </row>
    <row r="4055" spans="1:7">
      <c r="A4055" s="270" t="s">
        <v>7984</v>
      </c>
      <c r="B4055" s="270" t="s">
        <v>7983</v>
      </c>
      <c r="C4055" s="270">
        <v>2641</v>
      </c>
      <c r="D4055" s="270">
        <v>878.37099999999998</v>
      </c>
      <c r="E4055" s="270">
        <v>8</v>
      </c>
      <c r="F4055" s="270">
        <v>0.67</v>
      </c>
      <c r="G4055" s="270" t="s">
        <v>220</v>
      </c>
    </row>
    <row r="4056" spans="1:7">
      <c r="A4056" s="270" t="s">
        <v>7985</v>
      </c>
      <c r="B4056" s="270" t="s">
        <v>7986</v>
      </c>
      <c r="C4056" s="270">
        <v>2324</v>
      </c>
      <c r="D4056" s="270">
        <v>972.93299999999999</v>
      </c>
      <c r="E4056" s="270">
        <v>11</v>
      </c>
      <c r="F4056" s="270">
        <v>1.43</v>
      </c>
      <c r="G4056" s="270" t="s">
        <v>220</v>
      </c>
    </row>
    <row r="4057" spans="1:7">
      <c r="A4057" s="270" t="s">
        <v>7987</v>
      </c>
      <c r="B4057" s="270" t="s">
        <v>7988</v>
      </c>
      <c r="C4057" s="270">
        <v>2484</v>
      </c>
      <c r="D4057" s="270">
        <v>1000.583</v>
      </c>
      <c r="E4057" s="270">
        <v>12</v>
      </c>
      <c r="F4057" s="270">
        <v>0.80812499999999987</v>
      </c>
      <c r="G4057" s="270" t="s">
        <v>220</v>
      </c>
    </row>
    <row r="4058" spans="1:7">
      <c r="A4058" s="270" t="s">
        <v>7989</v>
      </c>
      <c r="B4058" s="270" t="s">
        <v>7990</v>
      </c>
      <c r="C4058" s="270">
        <v>2107</v>
      </c>
      <c r="D4058" s="270">
        <v>1115.9186666666667</v>
      </c>
      <c r="E4058" s="270">
        <v>17</v>
      </c>
      <c r="F4058" s="270">
        <v>0</v>
      </c>
      <c r="G4058" s="270" t="s">
        <v>217</v>
      </c>
    </row>
    <row r="4059" spans="1:7">
      <c r="A4059" s="270" t="s">
        <v>7991</v>
      </c>
      <c r="B4059" s="270" t="s">
        <v>7992</v>
      </c>
      <c r="C4059" s="270">
        <v>2260</v>
      </c>
      <c r="D4059" s="270">
        <v>1090.462</v>
      </c>
      <c r="E4059" s="270">
        <v>16</v>
      </c>
      <c r="F4059" s="270">
        <v>0</v>
      </c>
      <c r="G4059" s="270" t="s">
        <v>217</v>
      </c>
    </row>
    <row r="4060" spans="1:7">
      <c r="A4060" s="270" t="s">
        <v>7993</v>
      </c>
      <c r="B4060" s="270" t="s">
        <v>7994</v>
      </c>
      <c r="C4060" s="270">
        <v>2093</v>
      </c>
      <c r="D4060" s="270">
        <v>1112.9390000000001</v>
      </c>
      <c r="E4060" s="270">
        <v>17</v>
      </c>
      <c r="F4060" s="270">
        <v>0</v>
      </c>
      <c r="G4060" s="270" t="s">
        <v>217</v>
      </c>
    </row>
    <row r="4061" spans="1:7">
      <c r="A4061" s="270" t="s">
        <v>7995</v>
      </c>
      <c r="B4061" s="270" t="s">
        <v>7996</v>
      </c>
      <c r="C4061" s="270">
        <v>2536</v>
      </c>
      <c r="D4061" s="270">
        <v>935.5</v>
      </c>
      <c r="E4061" s="270">
        <v>10</v>
      </c>
      <c r="F4061" s="270">
        <v>1.9704347826086959</v>
      </c>
      <c r="G4061" s="270" t="s">
        <v>220</v>
      </c>
    </row>
    <row r="4062" spans="1:7">
      <c r="A4062" s="270" t="s">
        <v>7997</v>
      </c>
      <c r="B4062" s="270" t="s">
        <v>7998</v>
      </c>
      <c r="C4062" s="270">
        <v>2539</v>
      </c>
      <c r="D4062" s="270">
        <v>941.88011538461546</v>
      </c>
      <c r="E4062" s="270">
        <v>10</v>
      </c>
      <c r="F4062" s="270">
        <v>2.0499999999999998</v>
      </c>
      <c r="G4062" s="270" t="s">
        <v>220</v>
      </c>
    </row>
    <row r="4063" spans="1:7">
      <c r="A4063" s="270" t="s">
        <v>7999</v>
      </c>
      <c r="B4063" s="270" t="s">
        <v>8000</v>
      </c>
      <c r="C4063" s="270">
        <v>2652</v>
      </c>
      <c r="D4063" s="270">
        <v>1033.4323333333332</v>
      </c>
      <c r="E4063" s="270">
        <v>14</v>
      </c>
      <c r="F4063" s="270">
        <v>3.58</v>
      </c>
      <c r="G4063" s="270" t="s">
        <v>223</v>
      </c>
    </row>
    <row r="4064" spans="1:7">
      <c r="A4064" s="270" t="s">
        <v>8001</v>
      </c>
      <c r="B4064" s="270" t="s">
        <v>8002</v>
      </c>
      <c r="C4064" s="270">
        <v>2450</v>
      </c>
      <c r="D4064" s="270">
        <v>1020.02</v>
      </c>
      <c r="E4064" s="270">
        <v>13</v>
      </c>
      <c r="F4064" s="270">
        <v>2.2268421052631577</v>
      </c>
      <c r="G4064" s="270" t="s">
        <v>220</v>
      </c>
    </row>
    <row r="4065" spans="1:7">
      <c r="A4065" s="270" t="s">
        <v>8003</v>
      </c>
      <c r="B4065" s="270" t="s">
        <v>8004</v>
      </c>
      <c r="C4065" s="270">
        <v>2026</v>
      </c>
      <c r="D4065" s="270">
        <v>1095.069</v>
      </c>
      <c r="E4065" s="270">
        <v>16</v>
      </c>
      <c r="F4065" s="270">
        <v>0</v>
      </c>
      <c r="G4065" s="270" t="s">
        <v>217</v>
      </c>
    </row>
    <row r="4066" spans="1:7">
      <c r="A4066" s="270" t="s">
        <v>8005</v>
      </c>
      <c r="B4066" s="270" t="s">
        <v>8006</v>
      </c>
      <c r="C4066" s="270">
        <v>2840</v>
      </c>
      <c r="D4066" s="270">
        <v>920.32100000000003</v>
      </c>
      <c r="E4066" s="270">
        <v>9</v>
      </c>
      <c r="F4066" s="270">
        <v>10.68</v>
      </c>
      <c r="G4066" s="270" t="s">
        <v>229</v>
      </c>
    </row>
    <row r="4067" spans="1:7">
      <c r="A4067" s="270" t="s">
        <v>8007</v>
      </c>
      <c r="B4067" s="270" t="s">
        <v>8008</v>
      </c>
      <c r="C4067" s="270">
        <v>2443</v>
      </c>
      <c r="D4067" s="270">
        <v>921</v>
      </c>
      <c r="E4067" s="270">
        <v>9</v>
      </c>
      <c r="F4067" s="270">
        <v>1.8337500000000002</v>
      </c>
      <c r="G4067" s="270" t="s">
        <v>220</v>
      </c>
    </row>
    <row r="4068" spans="1:7">
      <c r="A4068" s="270" t="s">
        <v>8009</v>
      </c>
      <c r="B4068" s="270" t="s">
        <v>8010</v>
      </c>
      <c r="C4068" s="270">
        <v>2602</v>
      </c>
      <c r="D4068" s="270" t="s">
        <v>356</v>
      </c>
      <c r="E4068" s="270" t="s">
        <v>885</v>
      </c>
      <c r="F4068" s="270">
        <v>0</v>
      </c>
      <c r="G4068" s="270" t="s">
        <v>217</v>
      </c>
    </row>
    <row r="4069" spans="1:7">
      <c r="A4069" s="270" t="s">
        <v>8011</v>
      </c>
      <c r="B4069" s="270" t="s">
        <v>8012</v>
      </c>
      <c r="C4069" s="270">
        <v>2470</v>
      </c>
      <c r="D4069" s="270">
        <v>1040.5</v>
      </c>
      <c r="E4069" s="270">
        <v>14</v>
      </c>
      <c r="F4069" s="270">
        <v>0.93</v>
      </c>
      <c r="G4069" s="270" t="s">
        <v>220</v>
      </c>
    </row>
    <row r="4070" spans="1:7">
      <c r="A4070" s="270" t="s">
        <v>8013</v>
      </c>
      <c r="B4070" s="270" t="s">
        <v>8014</v>
      </c>
      <c r="C4070" s="270">
        <v>2478</v>
      </c>
      <c r="D4070" s="270">
        <v>1014.1171999999999</v>
      </c>
      <c r="E4070" s="270">
        <v>13</v>
      </c>
      <c r="F4070" s="270">
        <v>0.68</v>
      </c>
      <c r="G4070" s="270" t="s">
        <v>220</v>
      </c>
    </row>
    <row r="4071" spans="1:7">
      <c r="A4071" s="270" t="s">
        <v>8015</v>
      </c>
      <c r="B4071" s="270" t="s">
        <v>8016</v>
      </c>
      <c r="C4071" s="270">
        <v>2099</v>
      </c>
      <c r="D4071" s="270">
        <v>1092.5150000000001</v>
      </c>
      <c r="E4071" s="270">
        <v>16</v>
      </c>
      <c r="F4071" s="270">
        <v>1.3574999999999999</v>
      </c>
      <c r="G4071" s="270" t="s">
        <v>220</v>
      </c>
    </row>
    <row r="4072" spans="1:7">
      <c r="A4072" s="270" t="s">
        <v>8017</v>
      </c>
      <c r="B4072" s="270" t="s">
        <v>8018</v>
      </c>
      <c r="C4072" s="270">
        <v>2453</v>
      </c>
      <c r="D4072" s="270">
        <v>946.92899999999997</v>
      </c>
      <c r="E4072" s="270">
        <v>10</v>
      </c>
      <c r="F4072" s="270">
        <v>3.78</v>
      </c>
      <c r="G4072" s="270" t="s">
        <v>223</v>
      </c>
    </row>
    <row r="4073" spans="1:7">
      <c r="A4073" s="270" t="s">
        <v>8019</v>
      </c>
      <c r="B4073" s="270" t="s">
        <v>8020</v>
      </c>
      <c r="C4073" s="270">
        <v>2121</v>
      </c>
      <c r="D4073" s="270">
        <v>1119.7909999999999</v>
      </c>
      <c r="E4073" s="270">
        <v>17</v>
      </c>
      <c r="F4073" s="270">
        <v>0</v>
      </c>
      <c r="G4073" s="270" t="s">
        <v>217</v>
      </c>
    </row>
    <row r="4074" spans="1:7">
      <c r="A4074" s="270" t="s">
        <v>8021</v>
      </c>
      <c r="B4074" s="270" t="s">
        <v>8022</v>
      </c>
      <c r="C4074" s="270">
        <v>2508</v>
      </c>
      <c r="D4074" s="270">
        <v>1043.191111111111</v>
      </c>
      <c r="E4074" s="270">
        <v>14</v>
      </c>
      <c r="F4074" s="270">
        <v>0.52</v>
      </c>
      <c r="G4074" s="270" t="s">
        <v>220</v>
      </c>
    </row>
    <row r="4075" spans="1:7">
      <c r="A4075" s="270" t="s">
        <v>8023</v>
      </c>
      <c r="B4075" s="270" t="s">
        <v>8024</v>
      </c>
      <c r="C4075" s="270">
        <v>2250</v>
      </c>
      <c r="D4075" s="270">
        <v>953.48400000000004</v>
      </c>
      <c r="E4075" s="270">
        <v>11</v>
      </c>
      <c r="F4075" s="270">
        <v>0</v>
      </c>
      <c r="G4075" s="270" t="s">
        <v>217</v>
      </c>
    </row>
    <row r="4076" spans="1:7">
      <c r="A4076" s="270" t="s">
        <v>8025</v>
      </c>
      <c r="B4076" s="270" t="s">
        <v>8026</v>
      </c>
      <c r="C4076" s="270">
        <v>0</v>
      </c>
      <c r="D4076" s="270">
        <v>1090.8</v>
      </c>
      <c r="E4076" s="270">
        <v>16</v>
      </c>
      <c r="F4076" s="270">
        <v>2.2897980718499691E-5</v>
      </c>
      <c r="G4076" s="270" t="s">
        <v>217</v>
      </c>
    </row>
    <row r="4077" spans="1:7">
      <c r="A4077" s="270" t="s">
        <v>8027</v>
      </c>
      <c r="B4077" s="270" t="s">
        <v>8026</v>
      </c>
      <c r="C4077" s="270">
        <v>2093</v>
      </c>
      <c r="D4077" s="270">
        <v>1090.8</v>
      </c>
      <c r="E4077" s="270">
        <v>16</v>
      </c>
      <c r="F4077" s="270" t="s">
        <v>356</v>
      </c>
      <c r="G4077" s="270" t="s">
        <v>217</v>
      </c>
    </row>
    <row r="4078" spans="1:7">
      <c r="A4078" s="270" t="s">
        <v>8028</v>
      </c>
      <c r="B4078" s="270" t="s">
        <v>8029</v>
      </c>
      <c r="C4078" s="270">
        <v>2443</v>
      </c>
      <c r="D4078" s="270">
        <v>869.51199999999994</v>
      </c>
      <c r="E4078" s="270">
        <v>7</v>
      </c>
      <c r="F4078" s="270">
        <v>1.56</v>
      </c>
      <c r="G4078" s="270" t="s">
        <v>220</v>
      </c>
    </row>
    <row r="4079" spans="1:7">
      <c r="A4079" s="270" t="s">
        <v>8030</v>
      </c>
      <c r="B4079" s="270" t="s">
        <v>8031</v>
      </c>
      <c r="C4079" s="270">
        <v>2155</v>
      </c>
      <c r="D4079" s="270">
        <v>1111.3244</v>
      </c>
      <c r="E4079" s="270">
        <v>17</v>
      </c>
      <c r="F4079" s="270">
        <v>0</v>
      </c>
      <c r="G4079" s="270" t="s">
        <v>217</v>
      </c>
    </row>
    <row r="4080" spans="1:7">
      <c r="A4080" s="270" t="s">
        <v>8032</v>
      </c>
      <c r="B4080" s="270" t="s">
        <v>8033</v>
      </c>
      <c r="C4080" s="270">
        <v>2299</v>
      </c>
      <c r="D4080" s="270">
        <v>965.68299999999999</v>
      </c>
      <c r="E4080" s="270">
        <v>11</v>
      </c>
      <c r="F4080" s="270">
        <v>0</v>
      </c>
      <c r="G4080" s="270" t="s">
        <v>217</v>
      </c>
    </row>
    <row r="4081" spans="1:7">
      <c r="A4081" s="270" t="s">
        <v>8034</v>
      </c>
      <c r="B4081" s="270" t="s">
        <v>8035</v>
      </c>
      <c r="C4081" s="270">
        <v>2480</v>
      </c>
      <c r="D4081" s="270">
        <v>967.375</v>
      </c>
      <c r="E4081" s="270">
        <v>11</v>
      </c>
      <c r="F4081" s="270">
        <v>1.0053448275862069</v>
      </c>
      <c r="G4081" s="270" t="s">
        <v>220</v>
      </c>
    </row>
    <row r="4082" spans="1:7">
      <c r="A4082" s="270" t="s">
        <v>8036</v>
      </c>
      <c r="B4082" s="270" t="s">
        <v>8037</v>
      </c>
      <c r="C4082" s="270">
        <v>2447</v>
      </c>
      <c r="D4082" s="270">
        <v>937.42899999999997</v>
      </c>
      <c r="E4082" s="270">
        <v>10</v>
      </c>
      <c r="F4082" s="270">
        <v>3.6222222222222222</v>
      </c>
      <c r="G4082" s="270" t="s">
        <v>223</v>
      </c>
    </row>
    <row r="4083" spans="1:7">
      <c r="A4083" s="270" t="s">
        <v>8038</v>
      </c>
      <c r="B4083" s="270" t="s">
        <v>8039</v>
      </c>
      <c r="C4083" s="270">
        <v>2527</v>
      </c>
      <c r="D4083" s="270">
        <v>1031</v>
      </c>
      <c r="E4083" s="270">
        <v>14</v>
      </c>
      <c r="F4083" s="270">
        <v>0.19500000000000003</v>
      </c>
      <c r="G4083" s="270" t="s">
        <v>217</v>
      </c>
    </row>
    <row r="4084" spans="1:7">
      <c r="A4084" s="270" t="s">
        <v>8040</v>
      </c>
      <c r="B4084" s="270" t="s">
        <v>8041</v>
      </c>
      <c r="C4084" s="270">
        <v>2100</v>
      </c>
      <c r="D4084" s="270">
        <v>1091.606</v>
      </c>
      <c r="E4084" s="270">
        <v>16</v>
      </c>
      <c r="F4084" s="270">
        <v>0</v>
      </c>
      <c r="G4084" s="270" t="s">
        <v>217</v>
      </c>
    </row>
    <row r="4085" spans="1:7">
      <c r="A4085" s="270" t="s">
        <v>8042</v>
      </c>
      <c r="B4085" s="270" t="s">
        <v>8043</v>
      </c>
      <c r="C4085" s="270">
        <v>2546</v>
      </c>
      <c r="D4085" s="270">
        <v>836.35299999999995</v>
      </c>
      <c r="E4085" s="270">
        <v>6</v>
      </c>
      <c r="F4085" s="270">
        <v>3.4853333333333336</v>
      </c>
      <c r="G4085" s="270" t="s">
        <v>223</v>
      </c>
    </row>
    <row r="4086" spans="1:7">
      <c r="A4086" s="270" t="s">
        <v>8044</v>
      </c>
      <c r="B4086" s="270" t="s">
        <v>8045</v>
      </c>
      <c r="C4086" s="270">
        <v>2101</v>
      </c>
      <c r="D4086" s="270">
        <v>1095.788</v>
      </c>
      <c r="E4086" s="270">
        <v>16</v>
      </c>
      <c r="F4086" s="270">
        <v>0</v>
      </c>
      <c r="G4086" s="270" t="s">
        <v>217</v>
      </c>
    </row>
    <row r="4087" spans="1:7">
      <c r="A4087" s="270" t="s">
        <v>8046</v>
      </c>
      <c r="B4087" s="270" t="s">
        <v>8047</v>
      </c>
      <c r="C4087" s="270">
        <v>2541</v>
      </c>
      <c r="D4087" s="270">
        <v>992.24900000000002</v>
      </c>
      <c r="E4087" s="270">
        <v>12</v>
      </c>
      <c r="F4087" s="270">
        <v>0.48</v>
      </c>
      <c r="G4087" s="270" t="s">
        <v>220</v>
      </c>
    </row>
    <row r="4088" spans="1:7">
      <c r="A4088" s="270" t="s">
        <v>8048</v>
      </c>
      <c r="B4088" s="270" t="s">
        <v>8049</v>
      </c>
      <c r="C4088" s="270">
        <v>2151</v>
      </c>
      <c r="D4088" s="270">
        <v>1005.699</v>
      </c>
      <c r="E4088" s="270">
        <v>13</v>
      </c>
      <c r="F4088" s="270">
        <v>0</v>
      </c>
      <c r="G4088" s="270" t="s">
        <v>217</v>
      </c>
    </row>
    <row r="4089" spans="1:7">
      <c r="A4089" s="270" t="s">
        <v>8050</v>
      </c>
      <c r="B4089" s="270" t="s">
        <v>8051</v>
      </c>
      <c r="C4089" s="270">
        <v>2031</v>
      </c>
      <c r="D4089" s="270">
        <v>1089.7060000000001</v>
      </c>
      <c r="E4089" s="270">
        <v>16</v>
      </c>
      <c r="F4089" s="270">
        <v>0</v>
      </c>
      <c r="G4089" s="270" t="s">
        <v>217</v>
      </c>
    </row>
    <row r="4090" spans="1:7">
      <c r="A4090" s="270" t="s">
        <v>8052</v>
      </c>
      <c r="B4090" s="270" t="s">
        <v>8053</v>
      </c>
      <c r="C4090" s="270">
        <v>2754</v>
      </c>
      <c r="D4090" s="270">
        <v>1024.962</v>
      </c>
      <c r="E4090" s="270">
        <v>13</v>
      </c>
      <c r="F4090" s="270">
        <v>7.0000000000000007E-2</v>
      </c>
      <c r="G4090" s="270" t="s">
        <v>217</v>
      </c>
    </row>
    <row r="4091" spans="1:7">
      <c r="A4091" s="270" t="s">
        <v>8054</v>
      </c>
      <c r="B4091" s="270" t="s">
        <v>8055</v>
      </c>
      <c r="C4091" s="270">
        <v>2151</v>
      </c>
      <c r="D4091" s="270">
        <v>1105.136</v>
      </c>
      <c r="E4091" s="270">
        <v>17</v>
      </c>
      <c r="F4091" s="270">
        <v>0</v>
      </c>
      <c r="G4091" s="270" t="s">
        <v>217</v>
      </c>
    </row>
    <row r="4092" spans="1:7">
      <c r="A4092" s="270" t="s">
        <v>8056</v>
      </c>
      <c r="B4092" s="270" t="s">
        <v>8057</v>
      </c>
      <c r="C4092" s="270">
        <v>2335</v>
      </c>
      <c r="D4092" s="270">
        <v>1038.6400000000001</v>
      </c>
      <c r="E4092" s="270">
        <v>14</v>
      </c>
      <c r="F4092" s="270">
        <v>0.51</v>
      </c>
      <c r="G4092" s="270" t="s">
        <v>220</v>
      </c>
    </row>
    <row r="4093" spans="1:7">
      <c r="A4093" s="270" t="s">
        <v>8058</v>
      </c>
      <c r="B4093" s="270" t="s">
        <v>8059</v>
      </c>
      <c r="C4093" s="270">
        <v>2109</v>
      </c>
      <c r="D4093" s="270">
        <v>1056.67</v>
      </c>
      <c r="E4093" s="270">
        <v>15</v>
      </c>
      <c r="F4093" s="270">
        <v>0</v>
      </c>
      <c r="G4093" s="270" t="s">
        <v>217</v>
      </c>
    </row>
    <row r="4094" spans="1:7">
      <c r="A4094" s="270" t="s">
        <v>8060</v>
      </c>
      <c r="B4094" s="270" t="s">
        <v>8059</v>
      </c>
      <c r="C4094" s="270">
        <v>2111</v>
      </c>
      <c r="D4094" s="270">
        <v>1056.67</v>
      </c>
      <c r="E4094" s="270">
        <v>15</v>
      </c>
      <c r="F4094" s="270">
        <v>0</v>
      </c>
      <c r="G4094" s="270" t="s">
        <v>217</v>
      </c>
    </row>
    <row r="4095" spans="1:7">
      <c r="A4095" s="270" t="s">
        <v>8061</v>
      </c>
      <c r="B4095" s="270" t="s">
        <v>8059</v>
      </c>
      <c r="C4095" s="270">
        <v>2113</v>
      </c>
      <c r="D4095" s="270">
        <v>1056.67</v>
      </c>
      <c r="E4095" s="270">
        <v>15</v>
      </c>
      <c r="F4095" s="270">
        <v>0</v>
      </c>
      <c r="G4095" s="270" t="s">
        <v>217</v>
      </c>
    </row>
    <row r="4096" spans="1:7">
      <c r="A4096" s="270" t="s">
        <v>8062</v>
      </c>
      <c r="B4096" s="270" t="s">
        <v>8063</v>
      </c>
      <c r="C4096" s="270">
        <v>2444</v>
      </c>
      <c r="D4096" s="270">
        <v>966.8</v>
      </c>
      <c r="E4096" s="270">
        <v>11</v>
      </c>
      <c r="F4096" s="270">
        <v>1.65</v>
      </c>
      <c r="G4096" s="270" t="s">
        <v>220</v>
      </c>
    </row>
    <row r="4097" spans="1:7">
      <c r="A4097" s="270" t="s">
        <v>8064</v>
      </c>
      <c r="B4097" s="270" t="s">
        <v>8065</v>
      </c>
      <c r="C4097" s="270">
        <v>2760</v>
      </c>
      <c r="D4097" s="270">
        <v>842.34699999999998</v>
      </c>
      <c r="E4097" s="270">
        <v>6</v>
      </c>
      <c r="F4097" s="270">
        <v>0</v>
      </c>
      <c r="G4097" s="270" t="s">
        <v>217</v>
      </c>
    </row>
    <row r="4098" spans="1:7">
      <c r="A4098" s="270" t="s">
        <v>8066</v>
      </c>
      <c r="B4098" s="270" t="s">
        <v>8067</v>
      </c>
      <c r="C4098" s="270">
        <v>2408</v>
      </c>
      <c r="D4098" s="270">
        <v>1027.548</v>
      </c>
      <c r="E4098" s="270">
        <v>14</v>
      </c>
      <c r="F4098" s="270">
        <v>5.45</v>
      </c>
      <c r="G4098" s="270" t="s">
        <v>223</v>
      </c>
    </row>
    <row r="4099" spans="1:7">
      <c r="A4099" s="270" t="s">
        <v>8068</v>
      </c>
      <c r="B4099" s="270" t="s">
        <v>8069</v>
      </c>
      <c r="C4099" s="270">
        <v>2137</v>
      </c>
      <c r="D4099" s="270">
        <v>1046.645</v>
      </c>
      <c r="E4099" s="270">
        <v>14</v>
      </c>
      <c r="F4099" s="270">
        <v>0</v>
      </c>
      <c r="G4099" s="270" t="s">
        <v>217</v>
      </c>
    </row>
    <row r="4100" spans="1:7">
      <c r="A4100" s="270" t="s">
        <v>8070</v>
      </c>
      <c r="B4100" s="270" t="s">
        <v>8071</v>
      </c>
      <c r="C4100" s="270">
        <v>2060</v>
      </c>
      <c r="D4100" s="270">
        <v>1100.1289999999999</v>
      </c>
      <c r="E4100" s="270">
        <v>16</v>
      </c>
      <c r="F4100" s="270">
        <v>0</v>
      </c>
      <c r="G4100" s="270" t="s">
        <v>217</v>
      </c>
    </row>
    <row r="4101" spans="1:7">
      <c r="A4101" s="270" t="s">
        <v>8072</v>
      </c>
      <c r="B4101" s="270" t="s">
        <v>8073</v>
      </c>
      <c r="C4101" s="270">
        <v>2340</v>
      </c>
      <c r="D4101" s="270">
        <v>980.83</v>
      </c>
      <c r="E4101" s="270">
        <v>12</v>
      </c>
      <c r="F4101" s="270">
        <v>1.74</v>
      </c>
      <c r="G4101" s="270" t="s">
        <v>220</v>
      </c>
    </row>
    <row r="4102" spans="1:7">
      <c r="A4102" s="270" t="s">
        <v>8074</v>
      </c>
      <c r="B4102" s="270" t="s">
        <v>8075</v>
      </c>
      <c r="C4102" s="270">
        <v>2490</v>
      </c>
      <c r="D4102" s="270">
        <v>993.81799999999998</v>
      </c>
      <c r="E4102" s="270">
        <v>12</v>
      </c>
      <c r="F4102" s="270">
        <v>0.18</v>
      </c>
      <c r="G4102" s="270" t="s">
        <v>217</v>
      </c>
    </row>
    <row r="4103" spans="1:7">
      <c r="A4103" s="270" t="s">
        <v>8076</v>
      </c>
      <c r="B4103" s="270" t="s">
        <v>8077</v>
      </c>
      <c r="C4103" s="270">
        <v>2074</v>
      </c>
      <c r="D4103" s="270">
        <v>1115.9469999999999</v>
      </c>
      <c r="E4103" s="270">
        <v>17</v>
      </c>
      <c r="F4103" s="270">
        <v>0</v>
      </c>
      <c r="G4103" s="270" t="s">
        <v>217</v>
      </c>
    </row>
    <row r="4104" spans="1:7">
      <c r="A4104" s="270" t="s">
        <v>8078</v>
      </c>
      <c r="B4104" s="270" t="s">
        <v>8079</v>
      </c>
      <c r="C4104" s="270">
        <v>2650</v>
      </c>
      <c r="D4104" s="270">
        <v>1028.049</v>
      </c>
      <c r="E4104" s="270">
        <v>14</v>
      </c>
      <c r="F4104" s="270">
        <v>1.06</v>
      </c>
      <c r="G4104" s="270" t="s">
        <v>220</v>
      </c>
    </row>
    <row r="4105" spans="1:7">
      <c r="A4105" s="270" t="s">
        <v>8080</v>
      </c>
      <c r="B4105" s="270" t="s">
        <v>8081</v>
      </c>
      <c r="C4105" s="270">
        <v>2076</v>
      </c>
      <c r="D4105" s="270">
        <v>1138.5999999999999</v>
      </c>
      <c r="E4105" s="270">
        <v>17</v>
      </c>
      <c r="F4105" s="270">
        <v>0</v>
      </c>
      <c r="G4105" s="270" t="s">
        <v>217</v>
      </c>
    </row>
    <row r="4106" spans="1:7">
      <c r="A4106" s="270" t="s">
        <v>8082</v>
      </c>
      <c r="B4106" s="270" t="s">
        <v>8083</v>
      </c>
      <c r="C4106" s="270">
        <v>2068</v>
      </c>
      <c r="D4106" s="270">
        <v>1085.2570000000001</v>
      </c>
      <c r="E4106" s="270">
        <v>16</v>
      </c>
      <c r="F4106" s="270">
        <v>0</v>
      </c>
      <c r="G4106" s="270" t="s">
        <v>217</v>
      </c>
    </row>
    <row r="4107" spans="1:7">
      <c r="A4107" s="270" t="s">
        <v>8084</v>
      </c>
      <c r="B4107" s="270" t="s">
        <v>8085</v>
      </c>
      <c r="C4107" s="270">
        <v>2500</v>
      </c>
      <c r="D4107" s="270">
        <v>958.56600000000003</v>
      </c>
      <c r="E4107" s="270">
        <v>11</v>
      </c>
      <c r="F4107" s="270">
        <v>0.1</v>
      </c>
      <c r="G4107" s="270" t="s">
        <v>217</v>
      </c>
    </row>
    <row r="4108" spans="1:7">
      <c r="A4108" s="270" t="s">
        <v>8086</v>
      </c>
      <c r="B4108" s="270" t="s">
        <v>8087</v>
      </c>
      <c r="C4108" s="270">
        <v>2471</v>
      </c>
      <c r="D4108" s="270">
        <v>946.54700000000003</v>
      </c>
      <c r="E4108" s="270">
        <v>10</v>
      </c>
      <c r="F4108" s="270">
        <v>1.1560000000000001</v>
      </c>
      <c r="G4108" s="270" t="s">
        <v>220</v>
      </c>
    </row>
    <row r="4109" spans="1:7">
      <c r="A4109" s="270" t="s">
        <v>8088</v>
      </c>
      <c r="B4109" s="270" t="s">
        <v>8089</v>
      </c>
      <c r="C4109" s="270">
        <v>2259</v>
      </c>
      <c r="D4109" s="270">
        <v>984.72750980392129</v>
      </c>
      <c r="E4109" s="270">
        <v>12</v>
      </c>
      <c r="F4109" s="270">
        <v>0.24000000000000005</v>
      </c>
      <c r="G4109" s="270" t="s">
        <v>220</v>
      </c>
    </row>
    <row r="4110" spans="1:7">
      <c r="A4110" s="270" t="s">
        <v>8090</v>
      </c>
      <c r="B4110" s="270" t="s">
        <v>8091</v>
      </c>
      <c r="C4110" s="270">
        <v>2671</v>
      </c>
      <c r="D4110" s="270">
        <v>993</v>
      </c>
      <c r="E4110" s="270">
        <v>12</v>
      </c>
      <c r="F4110" s="270">
        <v>4.8155555555555569</v>
      </c>
      <c r="G4110" s="270" t="s">
        <v>223</v>
      </c>
    </row>
    <row r="4111" spans="1:7">
      <c r="A4111" s="270" t="s">
        <v>8092</v>
      </c>
      <c r="B4111" s="270" t="s">
        <v>8093</v>
      </c>
      <c r="C4111" s="270">
        <v>2868</v>
      </c>
      <c r="D4111" s="270">
        <v>959.4</v>
      </c>
      <c r="E4111" s="270">
        <v>11</v>
      </c>
      <c r="F4111" s="270">
        <v>3.85</v>
      </c>
      <c r="G4111" s="270" t="s">
        <v>223</v>
      </c>
    </row>
    <row r="4112" spans="1:7">
      <c r="A4112" s="270" t="s">
        <v>8094</v>
      </c>
      <c r="B4112" s="270" t="s">
        <v>8095</v>
      </c>
      <c r="C4112" s="270">
        <v>2622</v>
      </c>
      <c r="D4112" s="270">
        <v>998</v>
      </c>
      <c r="E4112" s="270">
        <v>12</v>
      </c>
      <c r="F4112" s="270">
        <v>2.2444444444444436</v>
      </c>
      <c r="G4112" s="270" t="s">
        <v>220</v>
      </c>
    </row>
    <row r="4113" spans="1:7">
      <c r="A4113" s="270" t="s">
        <v>8096</v>
      </c>
      <c r="B4113" s="270" t="s">
        <v>8097</v>
      </c>
      <c r="C4113" s="270">
        <v>2063</v>
      </c>
      <c r="D4113" s="270">
        <v>1123.44</v>
      </c>
      <c r="E4113" s="270">
        <v>17</v>
      </c>
      <c r="F4113" s="270">
        <v>0</v>
      </c>
      <c r="G4113" s="270" t="s">
        <v>217</v>
      </c>
    </row>
    <row r="4114" spans="1:7">
      <c r="A4114" s="270" t="s">
        <v>8098</v>
      </c>
      <c r="B4114" s="270" t="s">
        <v>8099</v>
      </c>
      <c r="C4114" s="270">
        <v>2152</v>
      </c>
      <c r="D4114" s="270">
        <v>1037.453</v>
      </c>
      <c r="E4114" s="270">
        <v>14</v>
      </c>
      <c r="F4114" s="270">
        <v>0</v>
      </c>
      <c r="G4114" s="270" t="s">
        <v>217</v>
      </c>
    </row>
    <row r="4115" spans="1:7">
      <c r="A4115" s="270" t="s">
        <v>8100</v>
      </c>
      <c r="B4115" s="270" t="s">
        <v>8101</v>
      </c>
      <c r="C4115" s="270">
        <v>2278</v>
      </c>
      <c r="D4115" s="270">
        <v>993.5626666666667</v>
      </c>
      <c r="E4115" s="270">
        <v>12</v>
      </c>
      <c r="F4115" s="270">
        <v>0</v>
      </c>
      <c r="G4115" s="270" t="s">
        <v>217</v>
      </c>
    </row>
    <row r="4116" spans="1:7">
      <c r="A4116" s="270" t="s">
        <v>8102</v>
      </c>
      <c r="B4116" s="270" t="s">
        <v>8103</v>
      </c>
      <c r="C4116" s="270">
        <v>2066</v>
      </c>
      <c r="D4116" s="270">
        <v>1153.1510000000001</v>
      </c>
      <c r="E4116" s="270">
        <v>18</v>
      </c>
      <c r="F4116" s="270">
        <v>0</v>
      </c>
      <c r="G4116" s="270" t="s">
        <v>217</v>
      </c>
    </row>
    <row r="4117" spans="1:7">
      <c r="A4117" s="270" t="s">
        <v>8104</v>
      </c>
      <c r="B4117" s="270" t="s">
        <v>8105</v>
      </c>
      <c r="C4117" s="270">
        <v>2787</v>
      </c>
      <c r="D4117" s="270">
        <v>1017</v>
      </c>
      <c r="E4117" s="270">
        <v>13</v>
      </c>
      <c r="F4117" s="270">
        <v>1.75</v>
      </c>
      <c r="G4117" s="270" t="s">
        <v>220</v>
      </c>
    </row>
    <row r="4118" spans="1:7">
      <c r="A4118" s="270" t="s">
        <v>8106</v>
      </c>
      <c r="B4118" s="270" t="s">
        <v>8107</v>
      </c>
      <c r="C4118" s="270">
        <v>2153</v>
      </c>
      <c r="D4118" s="270">
        <v>1097.6543333333332</v>
      </c>
      <c r="E4118" s="270">
        <v>16</v>
      </c>
      <c r="F4118" s="270">
        <v>0</v>
      </c>
      <c r="G4118" s="270" t="s">
        <v>217</v>
      </c>
    </row>
    <row r="4119" spans="1:7">
      <c r="A4119" s="270" t="s">
        <v>8108</v>
      </c>
      <c r="B4119" s="270" t="s">
        <v>8109</v>
      </c>
      <c r="C4119" s="270">
        <v>2320</v>
      </c>
      <c r="D4119" s="270">
        <v>1034.5863999999999</v>
      </c>
      <c r="E4119" s="270">
        <v>14</v>
      </c>
      <c r="F4119" s="270">
        <v>0.55000000000000004</v>
      </c>
      <c r="G4119" s="270" t="s">
        <v>220</v>
      </c>
    </row>
    <row r="4120" spans="1:7">
      <c r="A4120" s="270" t="s">
        <v>8110</v>
      </c>
      <c r="B4120" s="270" t="s">
        <v>8111</v>
      </c>
      <c r="C4120" s="270">
        <v>2354</v>
      </c>
      <c r="D4120" s="270">
        <v>1022.2</v>
      </c>
      <c r="E4120" s="270">
        <v>13</v>
      </c>
      <c r="F4120" s="270">
        <v>4.5599999999999996</v>
      </c>
      <c r="G4120" s="270" t="s">
        <v>223</v>
      </c>
    </row>
    <row r="4121" spans="1:7">
      <c r="A4121" s="270" t="s">
        <v>8112</v>
      </c>
      <c r="B4121" s="270" t="s">
        <v>8113</v>
      </c>
      <c r="C4121" s="270">
        <v>2386</v>
      </c>
      <c r="D4121" s="270">
        <v>1079</v>
      </c>
      <c r="E4121" s="270">
        <v>16</v>
      </c>
      <c r="F4121" s="270">
        <v>6.89</v>
      </c>
      <c r="G4121" s="270" t="s">
        <v>226</v>
      </c>
    </row>
    <row r="4122" spans="1:7">
      <c r="A4122" s="270" t="s">
        <v>8114</v>
      </c>
      <c r="B4122" s="270" t="s">
        <v>8113</v>
      </c>
      <c r="C4122" s="270">
        <v>2388</v>
      </c>
      <c r="D4122" s="270">
        <v>1079</v>
      </c>
      <c r="E4122" s="270">
        <v>16</v>
      </c>
      <c r="F4122" s="270">
        <v>6.89</v>
      </c>
      <c r="G4122" s="270" t="s">
        <v>226</v>
      </c>
    </row>
    <row r="4123" spans="1:7">
      <c r="A4123" s="270" t="s">
        <v>8115</v>
      </c>
      <c r="B4123" s="270" t="s">
        <v>8116</v>
      </c>
      <c r="C4123" s="270">
        <v>2541</v>
      </c>
      <c r="D4123" s="270">
        <v>965.30028571428568</v>
      </c>
      <c r="E4123" s="270">
        <v>11</v>
      </c>
      <c r="F4123" s="270">
        <v>0.56666666666666665</v>
      </c>
      <c r="G4123" s="270" t="s">
        <v>220</v>
      </c>
    </row>
    <row r="4124" spans="1:7">
      <c r="A4124" s="270" t="s">
        <v>8117</v>
      </c>
      <c r="B4124" s="270" t="s">
        <v>8118</v>
      </c>
      <c r="C4124" s="270">
        <v>2540</v>
      </c>
      <c r="D4124" s="270">
        <v>1000.612</v>
      </c>
      <c r="E4124" s="270">
        <v>12</v>
      </c>
      <c r="F4124" s="270">
        <v>0.65</v>
      </c>
      <c r="G4124" s="270" t="s">
        <v>220</v>
      </c>
    </row>
    <row r="4125" spans="1:7">
      <c r="A4125" s="270" t="s">
        <v>8119</v>
      </c>
      <c r="B4125" s="270" t="s">
        <v>8120</v>
      </c>
      <c r="C4125" s="270">
        <v>2540</v>
      </c>
      <c r="D4125" s="270">
        <v>801.32299999999998</v>
      </c>
      <c r="E4125" s="270">
        <v>5</v>
      </c>
      <c r="F4125" s="270">
        <v>0.5</v>
      </c>
      <c r="G4125" s="270" t="s">
        <v>220</v>
      </c>
    </row>
    <row r="4126" spans="1:7">
      <c r="A4126" s="270" t="s">
        <v>8121</v>
      </c>
      <c r="B4126" s="270" t="s">
        <v>8120</v>
      </c>
      <c r="C4126" s="270">
        <v>2541</v>
      </c>
      <c r="D4126" s="270">
        <v>801.32299999999998</v>
      </c>
      <c r="E4126" s="270">
        <v>5</v>
      </c>
      <c r="F4126" s="270">
        <v>0.5</v>
      </c>
      <c r="G4126" s="270" t="s">
        <v>220</v>
      </c>
    </row>
    <row r="4127" spans="1:7">
      <c r="A4127" s="270" t="s">
        <v>8122</v>
      </c>
      <c r="B4127" s="270" t="s">
        <v>8123</v>
      </c>
      <c r="C4127" s="270">
        <v>2587</v>
      </c>
      <c r="D4127" s="270">
        <v>998</v>
      </c>
      <c r="E4127" s="270">
        <v>12</v>
      </c>
      <c r="F4127" s="270">
        <v>2.27</v>
      </c>
      <c r="G4127" s="270" t="s">
        <v>220</v>
      </c>
    </row>
    <row r="4128" spans="1:7">
      <c r="A4128" s="270" t="s">
        <v>8124</v>
      </c>
      <c r="B4128" s="270" t="s">
        <v>8125</v>
      </c>
      <c r="C4128" s="270">
        <v>2325</v>
      </c>
      <c r="D4128" s="270">
        <v>1053.692</v>
      </c>
      <c r="E4128" s="270">
        <v>15</v>
      </c>
      <c r="F4128" s="270">
        <v>0.17</v>
      </c>
      <c r="G4128" s="270" t="s">
        <v>217</v>
      </c>
    </row>
    <row r="4129" spans="1:7">
      <c r="A4129" s="270" t="s">
        <v>8126</v>
      </c>
      <c r="B4129" s="270" t="s">
        <v>8127</v>
      </c>
      <c r="C4129" s="270">
        <v>2360</v>
      </c>
      <c r="D4129" s="270">
        <v>985.08600000000001</v>
      </c>
      <c r="E4129" s="270">
        <v>12</v>
      </c>
      <c r="F4129" s="270">
        <v>3.64</v>
      </c>
      <c r="G4129" s="270" t="s">
        <v>223</v>
      </c>
    </row>
    <row r="4130" spans="1:7">
      <c r="A4130" s="270" t="s">
        <v>8128</v>
      </c>
      <c r="B4130" s="270" t="s">
        <v>8129</v>
      </c>
      <c r="C4130" s="270">
        <v>2549</v>
      </c>
      <c r="D4130" s="270">
        <v>1007</v>
      </c>
      <c r="E4130" s="270">
        <v>13</v>
      </c>
      <c r="F4130" s="270">
        <v>3.91</v>
      </c>
      <c r="G4130" s="270" t="s">
        <v>223</v>
      </c>
    </row>
    <row r="4131" spans="1:7">
      <c r="A4131" s="270" t="s">
        <v>8130</v>
      </c>
      <c r="B4131" s="270" t="s">
        <v>8129</v>
      </c>
      <c r="C4131" s="270">
        <v>2551</v>
      </c>
      <c r="D4131" s="270">
        <v>1007</v>
      </c>
      <c r="E4131" s="270">
        <v>13</v>
      </c>
      <c r="F4131" s="270">
        <v>3.91</v>
      </c>
      <c r="G4131" s="270" t="s">
        <v>223</v>
      </c>
    </row>
    <row r="4132" spans="1:7">
      <c r="A4132" s="270" t="s">
        <v>8131</v>
      </c>
      <c r="B4132" s="270" t="s">
        <v>8132</v>
      </c>
      <c r="C4132" s="270">
        <v>2849</v>
      </c>
      <c r="D4132" s="270">
        <v>1012.667</v>
      </c>
      <c r="E4132" s="270">
        <v>13</v>
      </c>
      <c r="F4132" s="270">
        <v>3.5684999999999993</v>
      </c>
      <c r="G4132" s="270" t="s">
        <v>223</v>
      </c>
    </row>
    <row r="4133" spans="1:7">
      <c r="A4133" s="270" t="s">
        <v>8133</v>
      </c>
      <c r="B4133" s="270" t="s">
        <v>8134</v>
      </c>
      <c r="C4133" s="270">
        <v>2540</v>
      </c>
      <c r="D4133" s="270">
        <v>1040</v>
      </c>
      <c r="E4133" s="270">
        <v>14</v>
      </c>
      <c r="F4133" s="270">
        <v>0.76</v>
      </c>
      <c r="G4133" s="270" t="s">
        <v>220</v>
      </c>
    </row>
    <row r="4134" spans="1:7">
      <c r="A4134" s="270" t="s">
        <v>8135</v>
      </c>
      <c r="B4134" s="270" t="s">
        <v>8136</v>
      </c>
      <c r="C4134" s="270">
        <v>2870</v>
      </c>
      <c r="D4134" s="270">
        <v>1008.8697</v>
      </c>
      <c r="E4134" s="270">
        <v>13</v>
      </c>
      <c r="F4134" s="270">
        <v>3.13</v>
      </c>
      <c r="G4134" s="270" t="s">
        <v>223</v>
      </c>
    </row>
    <row r="4135" spans="1:7">
      <c r="A4135" s="270" t="s">
        <v>8137</v>
      </c>
      <c r="B4135" s="270" t="s">
        <v>8138</v>
      </c>
      <c r="C4135" s="270">
        <v>2424</v>
      </c>
      <c r="D4135" s="270">
        <v>881</v>
      </c>
      <c r="E4135" s="270">
        <v>8</v>
      </c>
      <c r="F4135" s="270">
        <v>2.7816666666666667</v>
      </c>
      <c r="G4135" s="270" t="s">
        <v>223</v>
      </c>
    </row>
    <row r="4136" spans="1:7">
      <c r="A4136" s="270" t="s">
        <v>8139</v>
      </c>
      <c r="B4136" s="270" t="s">
        <v>8140</v>
      </c>
      <c r="C4136" s="270">
        <v>2627</v>
      </c>
      <c r="D4136" s="270">
        <v>1074</v>
      </c>
      <c r="E4136" s="270">
        <v>15</v>
      </c>
      <c r="F4136" s="270">
        <v>3.81</v>
      </c>
      <c r="G4136" s="270" t="s">
        <v>223</v>
      </c>
    </row>
    <row r="4137" spans="1:7">
      <c r="A4137" s="270" t="s">
        <v>8141</v>
      </c>
      <c r="B4137" s="270" t="s">
        <v>8140</v>
      </c>
      <c r="C4137" s="270">
        <v>2628</v>
      </c>
      <c r="D4137" s="270">
        <v>1074</v>
      </c>
      <c r="E4137" s="270">
        <v>15</v>
      </c>
      <c r="F4137" s="270">
        <v>3.81</v>
      </c>
      <c r="G4137" s="270" t="s">
        <v>223</v>
      </c>
    </row>
    <row r="4138" spans="1:7">
      <c r="A4138" s="270" t="s">
        <v>8142</v>
      </c>
      <c r="B4138" s="270" t="s">
        <v>8143</v>
      </c>
      <c r="C4138" s="270">
        <v>2550</v>
      </c>
      <c r="D4138" s="270">
        <v>1006</v>
      </c>
      <c r="E4138" s="270">
        <v>13</v>
      </c>
      <c r="F4138" s="270">
        <v>3.46</v>
      </c>
      <c r="G4138" s="270" t="s">
        <v>223</v>
      </c>
    </row>
    <row r="4139" spans="1:7">
      <c r="A4139" s="270" t="s">
        <v>8144</v>
      </c>
      <c r="B4139" s="270" t="s">
        <v>8145</v>
      </c>
      <c r="C4139" s="270">
        <v>2630</v>
      </c>
      <c r="D4139" s="270">
        <v>1042.4549999999999</v>
      </c>
      <c r="E4139" s="270">
        <v>14</v>
      </c>
      <c r="F4139" s="270">
        <v>2.1</v>
      </c>
      <c r="G4139" s="270" t="s">
        <v>220</v>
      </c>
    </row>
    <row r="4140" spans="1:7">
      <c r="A4140" s="270" t="s">
        <v>8146</v>
      </c>
      <c r="B4140" s="270" t="s">
        <v>8147</v>
      </c>
      <c r="C4140" s="270">
        <v>2484</v>
      </c>
      <c r="D4140" s="270">
        <v>940</v>
      </c>
      <c r="E4140" s="270">
        <v>10</v>
      </c>
      <c r="F4140" s="270">
        <v>1.01</v>
      </c>
      <c r="G4140" s="270" t="s">
        <v>220</v>
      </c>
    </row>
    <row r="4141" spans="1:7">
      <c r="A4141" s="270" t="s">
        <v>8148</v>
      </c>
      <c r="B4141" s="270" t="s">
        <v>8149</v>
      </c>
      <c r="C4141" s="270">
        <v>2480</v>
      </c>
      <c r="D4141" s="270">
        <v>1038.875</v>
      </c>
      <c r="E4141" s="270">
        <v>14</v>
      </c>
      <c r="F4141" s="270">
        <v>0.79</v>
      </c>
      <c r="G4141" s="270" t="s">
        <v>220</v>
      </c>
    </row>
    <row r="4142" spans="1:7">
      <c r="A4142" s="270" t="s">
        <v>8150</v>
      </c>
      <c r="B4142" s="270" t="s">
        <v>8151</v>
      </c>
      <c r="C4142" s="270">
        <v>2484</v>
      </c>
      <c r="D4142" s="270">
        <v>1052.5709999999999</v>
      </c>
      <c r="E4142" s="270">
        <v>15</v>
      </c>
      <c r="F4142" s="270">
        <v>0.23</v>
      </c>
      <c r="G4142" s="270" t="s">
        <v>220</v>
      </c>
    </row>
    <row r="4143" spans="1:7">
      <c r="A4143" s="270" t="s">
        <v>8152</v>
      </c>
      <c r="B4143" s="270" t="s">
        <v>8153</v>
      </c>
      <c r="C4143" s="270">
        <v>2340</v>
      </c>
      <c r="D4143" s="270">
        <v>892.02599999999995</v>
      </c>
      <c r="E4143" s="270">
        <v>8</v>
      </c>
      <c r="F4143" s="270">
        <v>3.19</v>
      </c>
      <c r="G4143" s="270" t="s">
        <v>223</v>
      </c>
    </row>
    <row r="4144" spans="1:7">
      <c r="A4144" s="270" t="s">
        <v>8154</v>
      </c>
      <c r="B4144" s="270" t="s">
        <v>8155</v>
      </c>
      <c r="C4144" s="270">
        <v>2551</v>
      </c>
      <c r="D4144" s="270">
        <v>989.71400000000006</v>
      </c>
      <c r="E4144" s="270">
        <v>12</v>
      </c>
      <c r="F4144" s="270">
        <v>4.5650000000000004</v>
      </c>
      <c r="G4144" s="270" t="s">
        <v>223</v>
      </c>
    </row>
    <row r="4145" spans="1:7">
      <c r="A4145" s="270" t="s">
        <v>8156</v>
      </c>
      <c r="B4145" s="270" t="s">
        <v>8157</v>
      </c>
      <c r="C4145" s="270">
        <v>2551</v>
      </c>
      <c r="D4145" s="270">
        <v>1006</v>
      </c>
      <c r="E4145" s="270">
        <v>13</v>
      </c>
      <c r="F4145" s="270">
        <v>5.54</v>
      </c>
      <c r="G4145" s="270" t="s">
        <v>223</v>
      </c>
    </row>
    <row r="4146" spans="1:7">
      <c r="A4146" s="270" t="s">
        <v>8158</v>
      </c>
      <c r="B4146" s="270" t="s">
        <v>8159</v>
      </c>
      <c r="C4146" s="270">
        <v>2649</v>
      </c>
      <c r="D4146" s="270">
        <v>1047</v>
      </c>
      <c r="E4146" s="270">
        <v>14</v>
      </c>
      <c r="F4146" s="270">
        <v>3.5700000000000003</v>
      </c>
      <c r="G4146" s="270" t="s">
        <v>223</v>
      </c>
    </row>
    <row r="4147" spans="1:7">
      <c r="A4147" s="270" t="s">
        <v>8160</v>
      </c>
      <c r="B4147" s="270" t="s">
        <v>8161</v>
      </c>
      <c r="C4147" s="270">
        <v>2831</v>
      </c>
      <c r="D4147" s="270">
        <v>927</v>
      </c>
      <c r="E4147" s="270">
        <v>10</v>
      </c>
      <c r="F4147" s="270">
        <v>10.32</v>
      </c>
      <c r="G4147" s="270" t="s">
        <v>226</v>
      </c>
    </row>
    <row r="4148" spans="1:7">
      <c r="A4148" s="270" t="s">
        <v>8162</v>
      </c>
      <c r="B4148" s="270" t="s">
        <v>8161</v>
      </c>
      <c r="C4148" s="270">
        <v>2877</v>
      </c>
      <c r="D4148" s="270">
        <v>927</v>
      </c>
      <c r="E4148" s="270">
        <v>10</v>
      </c>
      <c r="F4148" s="270">
        <v>10.32</v>
      </c>
      <c r="G4148" s="270" t="s">
        <v>226</v>
      </c>
    </row>
    <row r="4149" spans="1:7">
      <c r="A4149" s="270" t="s">
        <v>8163</v>
      </c>
      <c r="B4149" s="270" t="s">
        <v>8164</v>
      </c>
      <c r="C4149" s="270">
        <v>2460</v>
      </c>
      <c r="D4149" s="270">
        <v>962</v>
      </c>
      <c r="E4149" s="270">
        <v>11</v>
      </c>
      <c r="F4149" s="270">
        <v>3.24</v>
      </c>
      <c r="G4149" s="270" t="s">
        <v>223</v>
      </c>
    </row>
    <row r="4150" spans="1:7">
      <c r="A4150" s="270" t="s">
        <v>8165</v>
      </c>
      <c r="B4150" s="270" t="s">
        <v>8166</v>
      </c>
      <c r="C4150" s="270">
        <v>2825</v>
      </c>
      <c r="D4150" s="270">
        <v>944.39599999999996</v>
      </c>
      <c r="E4150" s="270">
        <v>10</v>
      </c>
      <c r="F4150" s="270">
        <v>6.54</v>
      </c>
      <c r="G4150" s="270" t="s">
        <v>226</v>
      </c>
    </row>
    <row r="4151" spans="1:7">
      <c r="A4151" s="270" t="s">
        <v>8167</v>
      </c>
      <c r="B4151" s="270" t="s">
        <v>8168</v>
      </c>
      <c r="C4151" s="270">
        <v>2646</v>
      </c>
      <c r="D4151" s="270">
        <v>1037.3810000000001</v>
      </c>
      <c r="E4151" s="270">
        <v>14</v>
      </c>
      <c r="F4151" s="270">
        <v>2.4681818181818183</v>
      </c>
      <c r="G4151" s="270" t="s">
        <v>223</v>
      </c>
    </row>
    <row r="4152" spans="1:7">
      <c r="A4152" s="270" t="s">
        <v>8169</v>
      </c>
      <c r="B4152" s="270" t="s">
        <v>8170</v>
      </c>
      <c r="C4152" s="270">
        <v>2804</v>
      </c>
      <c r="D4152" s="270">
        <v>1024</v>
      </c>
      <c r="E4152" s="270">
        <v>13</v>
      </c>
      <c r="F4152" s="270">
        <v>2.8</v>
      </c>
      <c r="G4152" s="270" t="s">
        <v>223</v>
      </c>
    </row>
    <row r="4153" spans="1:7">
      <c r="A4153" s="270" t="s">
        <v>8171</v>
      </c>
      <c r="B4153" s="270" t="s">
        <v>8172</v>
      </c>
      <c r="C4153" s="270">
        <v>2529</v>
      </c>
      <c r="D4153" s="270">
        <v>984.07299999999998</v>
      </c>
      <c r="E4153" s="270">
        <v>12</v>
      </c>
      <c r="F4153" s="270">
        <v>0.15</v>
      </c>
      <c r="G4153" s="270" t="s">
        <v>217</v>
      </c>
    </row>
    <row r="4154" spans="1:7">
      <c r="A4154" s="270" t="s">
        <v>8173</v>
      </c>
      <c r="B4154" s="270" t="s">
        <v>8174</v>
      </c>
      <c r="C4154" s="270">
        <v>2330</v>
      </c>
      <c r="D4154" s="270">
        <v>1023.8725151515149</v>
      </c>
      <c r="E4154" s="270">
        <v>13</v>
      </c>
      <c r="F4154" s="270">
        <v>1.34</v>
      </c>
      <c r="G4154" s="270" t="s">
        <v>220</v>
      </c>
    </row>
    <row r="4155" spans="1:7">
      <c r="A4155" s="270" t="s">
        <v>8175</v>
      </c>
      <c r="B4155" s="270" t="s">
        <v>8176</v>
      </c>
      <c r="C4155" s="270">
        <v>2787</v>
      </c>
      <c r="D4155" s="270">
        <v>969.18281818181822</v>
      </c>
      <c r="E4155" s="270">
        <v>11</v>
      </c>
      <c r="F4155" s="270">
        <v>0.9</v>
      </c>
      <c r="G4155" s="270" t="s">
        <v>220</v>
      </c>
    </row>
    <row r="4156" spans="1:7">
      <c r="A4156" s="270" t="s">
        <v>8177</v>
      </c>
      <c r="B4156" s="270" t="s">
        <v>8178</v>
      </c>
      <c r="C4156" s="270">
        <v>2570</v>
      </c>
      <c r="D4156" s="270">
        <v>1001.647</v>
      </c>
      <c r="E4156" s="270">
        <v>13</v>
      </c>
      <c r="F4156" s="270">
        <v>0.43</v>
      </c>
      <c r="G4156" s="270" t="s">
        <v>220</v>
      </c>
    </row>
    <row r="4157" spans="1:7">
      <c r="A4157" s="270" t="s">
        <v>8179</v>
      </c>
      <c r="B4157" s="270" t="s">
        <v>8180</v>
      </c>
      <c r="C4157" s="270">
        <v>2320</v>
      </c>
      <c r="D4157" s="270">
        <v>1069</v>
      </c>
      <c r="E4157" s="270">
        <v>15</v>
      </c>
      <c r="F4157" s="270">
        <v>0.55000000000000004</v>
      </c>
      <c r="G4157" s="270" t="s">
        <v>220</v>
      </c>
    </row>
    <row r="4158" spans="1:7">
      <c r="A4158" s="270" t="s">
        <v>8181</v>
      </c>
      <c r="B4158" s="270" t="s">
        <v>8182</v>
      </c>
      <c r="C4158" s="270">
        <v>2320</v>
      </c>
      <c r="D4158" s="270">
        <v>978.34100000000001</v>
      </c>
      <c r="E4158" s="270">
        <v>12</v>
      </c>
      <c r="F4158" s="270">
        <v>0.06</v>
      </c>
      <c r="G4158" s="270" t="s">
        <v>217</v>
      </c>
    </row>
    <row r="4159" spans="1:7">
      <c r="A4159" s="270" t="s">
        <v>8183</v>
      </c>
      <c r="B4159" s="270" t="s">
        <v>8184</v>
      </c>
      <c r="C4159" s="270">
        <v>2761</v>
      </c>
      <c r="D4159" s="270">
        <v>979.09900000000005</v>
      </c>
      <c r="E4159" s="270">
        <v>12</v>
      </c>
      <c r="F4159" s="270">
        <v>0</v>
      </c>
      <c r="G4159" s="270" t="s">
        <v>217</v>
      </c>
    </row>
    <row r="4160" spans="1:7">
      <c r="A4160" s="270" t="s">
        <v>8185</v>
      </c>
      <c r="B4160" s="270" t="s">
        <v>8186</v>
      </c>
      <c r="C4160" s="270">
        <v>2646</v>
      </c>
      <c r="D4160" s="270">
        <v>1014.192</v>
      </c>
      <c r="E4160" s="270">
        <v>13</v>
      </c>
      <c r="F4160" s="270">
        <v>3.81</v>
      </c>
      <c r="G4160" s="270" t="s">
        <v>223</v>
      </c>
    </row>
    <row r="4161" spans="1:7">
      <c r="A4161" s="270" t="s">
        <v>8187</v>
      </c>
      <c r="B4161" s="270" t="s">
        <v>8188</v>
      </c>
      <c r="C4161" s="270">
        <v>2765</v>
      </c>
      <c r="D4161" s="270">
        <v>1049.2349999999999</v>
      </c>
      <c r="E4161" s="270">
        <v>14</v>
      </c>
      <c r="F4161" s="270">
        <v>0.11</v>
      </c>
      <c r="G4161" s="270" t="s">
        <v>217</v>
      </c>
    </row>
    <row r="4162" spans="1:7">
      <c r="A4162" s="270" t="s">
        <v>8189</v>
      </c>
      <c r="B4162" s="270" t="s">
        <v>8190</v>
      </c>
      <c r="C4162" s="270">
        <v>2360</v>
      </c>
      <c r="D4162" s="270">
        <v>998.23800000000006</v>
      </c>
      <c r="E4162" s="270">
        <v>12</v>
      </c>
      <c r="F4162" s="270">
        <v>3.74</v>
      </c>
      <c r="G4162" s="270" t="s">
        <v>223</v>
      </c>
    </row>
    <row r="4163" spans="1:7">
      <c r="A4163" s="270" t="s">
        <v>8191</v>
      </c>
      <c r="B4163" s="270" t="s">
        <v>8192</v>
      </c>
      <c r="C4163" s="270">
        <v>2790</v>
      </c>
      <c r="D4163" s="270">
        <v>944.66700000000003</v>
      </c>
      <c r="E4163" s="270">
        <v>10</v>
      </c>
      <c r="F4163" s="270">
        <v>1.2458333333333333</v>
      </c>
      <c r="G4163" s="270" t="s">
        <v>220</v>
      </c>
    </row>
    <row r="4164" spans="1:7">
      <c r="A4164" s="270" t="s">
        <v>8193</v>
      </c>
      <c r="B4164" s="270" t="s">
        <v>8194</v>
      </c>
      <c r="C4164" s="270">
        <v>2622</v>
      </c>
      <c r="D4164" s="270">
        <v>978.57100000000003</v>
      </c>
      <c r="E4164" s="270">
        <v>12</v>
      </c>
      <c r="F4164" s="270">
        <v>2.2444444444444436</v>
      </c>
      <c r="G4164" s="270" t="s">
        <v>220</v>
      </c>
    </row>
    <row r="4165" spans="1:7">
      <c r="A4165" s="270" t="s">
        <v>8195</v>
      </c>
      <c r="B4165" s="270" t="s">
        <v>8196</v>
      </c>
      <c r="C4165" s="270">
        <v>2117</v>
      </c>
      <c r="D4165" s="270">
        <v>1060.7650000000001</v>
      </c>
      <c r="E4165" s="270">
        <v>15</v>
      </c>
      <c r="F4165" s="270" t="s">
        <v>356</v>
      </c>
      <c r="G4165" s="270" t="s">
        <v>217</v>
      </c>
    </row>
    <row r="4166" spans="1:7">
      <c r="A4166" s="270" t="s">
        <v>8197</v>
      </c>
      <c r="B4166" s="270" t="s">
        <v>8198</v>
      </c>
      <c r="C4166" s="270">
        <v>2212</v>
      </c>
      <c r="D4166" s="270">
        <v>1100.3879999999999</v>
      </c>
      <c r="E4166" s="270">
        <v>16</v>
      </c>
      <c r="F4166" s="270">
        <v>0</v>
      </c>
      <c r="G4166" s="270" t="s">
        <v>217</v>
      </c>
    </row>
    <row r="4167" spans="1:7">
      <c r="A4167" s="270" t="s">
        <v>8199</v>
      </c>
      <c r="B4167" s="270" t="s">
        <v>8198</v>
      </c>
      <c r="C4167" s="270">
        <v>2223</v>
      </c>
      <c r="D4167" s="270">
        <v>1100.3879999999999</v>
      </c>
      <c r="E4167" s="270">
        <v>16</v>
      </c>
      <c r="F4167" s="270">
        <v>0</v>
      </c>
      <c r="G4167" s="270" t="s">
        <v>217</v>
      </c>
    </row>
    <row r="4168" spans="1:7">
      <c r="A4168" s="270" t="s">
        <v>8200</v>
      </c>
      <c r="B4168" s="270" t="s">
        <v>8201</v>
      </c>
      <c r="C4168" s="270">
        <v>2365</v>
      </c>
      <c r="D4168" s="270">
        <v>1014</v>
      </c>
      <c r="E4168" s="270">
        <v>13</v>
      </c>
      <c r="F4168" s="270">
        <v>3.5726666666666671</v>
      </c>
      <c r="G4168" s="270" t="s">
        <v>223</v>
      </c>
    </row>
    <row r="4169" spans="1:7">
      <c r="A4169" s="270" t="s">
        <v>8202</v>
      </c>
      <c r="B4169" s="270" t="s">
        <v>8203</v>
      </c>
      <c r="C4169" s="270">
        <v>2330</v>
      </c>
      <c r="D4169" s="270">
        <v>1050.6759999999999</v>
      </c>
      <c r="E4169" s="270">
        <v>14</v>
      </c>
      <c r="F4169" s="270">
        <v>0.83</v>
      </c>
      <c r="G4169" s="270" t="s">
        <v>220</v>
      </c>
    </row>
    <row r="4170" spans="1:7">
      <c r="A4170" s="270" t="s">
        <v>8204</v>
      </c>
      <c r="B4170" s="270" t="s">
        <v>8205</v>
      </c>
      <c r="C4170" s="270">
        <v>2650</v>
      </c>
      <c r="D4170" s="270">
        <v>1017.5</v>
      </c>
      <c r="E4170" s="270">
        <v>13</v>
      </c>
      <c r="F4170" s="270">
        <v>1.7827419354838718</v>
      </c>
      <c r="G4170" s="270" t="s">
        <v>220</v>
      </c>
    </row>
    <row r="4171" spans="1:7">
      <c r="A4171" s="270" t="s">
        <v>8206</v>
      </c>
      <c r="B4171" s="270" t="s">
        <v>8207</v>
      </c>
      <c r="C4171" s="270">
        <v>2652</v>
      </c>
      <c r="D4171" s="270">
        <v>1033.4323333333332</v>
      </c>
      <c r="E4171" s="270">
        <v>14</v>
      </c>
      <c r="F4171" s="270">
        <v>3.1</v>
      </c>
      <c r="G4171" s="270" t="s">
        <v>223</v>
      </c>
    </row>
    <row r="4172" spans="1:7">
      <c r="A4172" s="270" t="s">
        <v>8208</v>
      </c>
      <c r="B4172" s="270" t="s">
        <v>8209</v>
      </c>
      <c r="C4172" s="270">
        <v>2787</v>
      </c>
      <c r="D4172" s="270">
        <v>921.17</v>
      </c>
      <c r="E4172" s="270">
        <v>9</v>
      </c>
      <c r="F4172" s="270">
        <v>1.36</v>
      </c>
      <c r="G4172" s="270" t="s">
        <v>220</v>
      </c>
    </row>
    <row r="4173" spans="1:7">
      <c r="A4173" s="270" t="s">
        <v>8210</v>
      </c>
      <c r="B4173" s="270" t="s">
        <v>8211</v>
      </c>
      <c r="C4173" s="270">
        <v>2868</v>
      </c>
      <c r="D4173" s="270">
        <v>1070</v>
      </c>
      <c r="E4173" s="270">
        <v>15</v>
      </c>
      <c r="F4173" s="270">
        <v>3.85</v>
      </c>
      <c r="G4173" s="270" t="s">
        <v>223</v>
      </c>
    </row>
    <row r="4174" spans="1:7">
      <c r="A4174" s="270" t="s">
        <v>8212</v>
      </c>
      <c r="B4174" s="270" t="s">
        <v>8213</v>
      </c>
      <c r="C4174" s="270">
        <v>2483</v>
      </c>
      <c r="D4174" s="270">
        <v>938.77599999999995</v>
      </c>
      <c r="E4174" s="270">
        <v>10</v>
      </c>
      <c r="F4174" s="270">
        <v>0.55000000000000004</v>
      </c>
      <c r="G4174" s="270" t="s">
        <v>220</v>
      </c>
    </row>
    <row r="4175" spans="1:7">
      <c r="A4175" s="270" t="s">
        <v>8214</v>
      </c>
      <c r="B4175" s="270" t="s">
        <v>8215</v>
      </c>
      <c r="C4175" s="270">
        <v>2795</v>
      </c>
      <c r="D4175" s="270">
        <v>1067.3209999999999</v>
      </c>
      <c r="E4175" s="270">
        <v>15</v>
      </c>
      <c r="F4175">
        <v>1.34</v>
      </c>
      <c r="G4175" t="s">
        <v>220</v>
      </c>
    </row>
    <row r="4176" spans="1:7">
      <c r="A4176" s="270" t="s">
        <v>8216</v>
      </c>
      <c r="B4176" s="270" t="s">
        <v>8217</v>
      </c>
      <c r="C4176" s="270">
        <v>2821</v>
      </c>
      <c r="D4176" s="270">
        <v>988.23900000000003</v>
      </c>
      <c r="E4176" s="270">
        <v>12</v>
      </c>
      <c r="F4176" s="270">
        <v>4.4800000000000004</v>
      </c>
      <c r="G4176" s="270" t="s">
        <v>223</v>
      </c>
    </row>
    <row r="4177" spans="1:7">
      <c r="A4177" s="270" t="s">
        <v>8218</v>
      </c>
      <c r="B4177" s="270" t="s">
        <v>8219</v>
      </c>
      <c r="C4177" s="270">
        <v>2340</v>
      </c>
      <c r="D4177" s="270">
        <v>1015</v>
      </c>
      <c r="E4177" s="270">
        <v>13</v>
      </c>
      <c r="F4177" s="270">
        <v>3.21</v>
      </c>
      <c r="G4177" s="270" t="s">
        <v>223</v>
      </c>
    </row>
    <row r="4178" spans="1:7">
      <c r="A4178" s="270" t="s">
        <v>8220</v>
      </c>
      <c r="B4178" s="270" t="s">
        <v>8221</v>
      </c>
      <c r="C4178" s="270">
        <v>2629</v>
      </c>
      <c r="D4178" s="270">
        <v>1035</v>
      </c>
      <c r="E4178" s="270">
        <v>14</v>
      </c>
      <c r="F4178" s="270">
        <v>3.01</v>
      </c>
      <c r="G4178" s="270" t="s">
        <v>223</v>
      </c>
    </row>
    <row r="4179" spans="1:7">
      <c r="A4179" s="270" t="s">
        <v>8222</v>
      </c>
      <c r="B4179" s="270" t="s">
        <v>8223</v>
      </c>
      <c r="C4179" s="270">
        <v>2430</v>
      </c>
      <c r="D4179" s="270">
        <v>957.19899999999996</v>
      </c>
      <c r="E4179" s="270">
        <v>11</v>
      </c>
      <c r="F4179" s="270">
        <v>1.45</v>
      </c>
      <c r="G4179" s="270" t="s">
        <v>220</v>
      </c>
    </row>
    <row r="4180" spans="1:7">
      <c r="A4180" s="270" t="s">
        <v>8224</v>
      </c>
      <c r="B4180" s="270" t="s">
        <v>8225</v>
      </c>
      <c r="C4180" s="270">
        <v>2469</v>
      </c>
      <c r="D4180" s="270">
        <v>940</v>
      </c>
      <c r="E4180" s="270">
        <v>10</v>
      </c>
      <c r="F4180" s="270">
        <v>3.48</v>
      </c>
      <c r="G4180" s="270" t="s">
        <v>223</v>
      </c>
    </row>
    <row r="4181" spans="1:7">
      <c r="A4181" s="270" t="s">
        <v>8226</v>
      </c>
      <c r="B4181" s="270" t="s">
        <v>8227</v>
      </c>
      <c r="C4181" s="270">
        <v>2790</v>
      </c>
      <c r="D4181" s="270">
        <v>973.06963414634151</v>
      </c>
      <c r="E4181" s="270">
        <v>11</v>
      </c>
      <c r="F4181" s="270">
        <v>0.67</v>
      </c>
      <c r="G4181" s="270" t="s">
        <v>220</v>
      </c>
    </row>
    <row r="4182" spans="1:7">
      <c r="A4182" s="270" t="s">
        <v>8228</v>
      </c>
      <c r="B4182" s="270" t="s">
        <v>8229</v>
      </c>
      <c r="C4182" s="270">
        <v>2386</v>
      </c>
      <c r="D4182" s="270">
        <v>1027.8532</v>
      </c>
      <c r="E4182" s="270">
        <v>14</v>
      </c>
      <c r="F4182" s="270">
        <v>7.95</v>
      </c>
      <c r="G4182" s="270" t="s">
        <v>226</v>
      </c>
    </row>
    <row r="4183" spans="1:7">
      <c r="A4183" s="270" t="s">
        <v>8230</v>
      </c>
      <c r="B4183" s="270" t="s">
        <v>8231</v>
      </c>
      <c r="C4183" s="270">
        <v>2540</v>
      </c>
      <c r="D4183" s="270">
        <v>880.28599999999994</v>
      </c>
      <c r="E4183" s="270">
        <v>8</v>
      </c>
      <c r="F4183" s="270">
        <v>0.98</v>
      </c>
      <c r="G4183" s="270" t="s">
        <v>220</v>
      </c>
    </row>
    <row r="4184" spans="1:7">
      <c r="A4184" s="270" t="s">
        <v>8232</v>
      </c>
      <c r="B4184" s="270" t="s">
        <v>8233</v>
      </c>
      <c r="C4184" s="270">
        <v>2832</v>
      </c>
      <c r="D4184" s="270">
        <v>927.02049999999997</v>
      </c>
      <c r="E4184" s="270">
        <v>10</v>
      </c>
      <c r="F4184" s="270">
        <v>9.1199999999999992</v>
      </c>
      <c r="G4184" s="270" t="s">
        <v>226</v>
      </c>
    </row>
    <row r="4185" spans="1:7">
      <c r="A4185" s="270" t="s">
        <v>8234</v>
      </c>
      <c r="B4185" s="270" t="s">
        <v>8235</v>
      </c>
      <c r="C4185" s="270">
        <v>2474</v>
      </c>
      <c r="D4185" s="270">
        <v>926.52013043478246</v>
      </c>
      <c r="E4185" s="270">
        <v>10</v>
      </c>
      <c r="F4185" s="270">
        <v>2.4500000000000002</v>
      </c>
      <c r="G4185" s="270" t="s">
        <v>223</v>
      </c>
    </row>
    <row r="4186" spans="1:7">
      <c r="A4186" s="270" t="s">
        <v>8236</v>
      </c>
      <c r="B4186" s="270" t="s">
        <v>8237</v>
      </c>
      <c r="C4186" s="270">
        <v>2474</v>
      </c>
      <c r="D4186" s="270">
        <v>900</v>
      </c>
      <c r="E4186" s="270">
        <v>8</v>
      </c>
      <c r="F4186" s="270">
        <v>2.68</v>
      </c>
      <c r="G4186" s="270" t="s">
        <v>223</v>
      </c>
    </row>
    <row r="4187" spans="1:7">
      <c r="A4187" s="270" t="s">
        <v>8238</v>
      </c>
      <c r="B4187" s="270" t="s">
        <v>8239</v>
      </c>
      <c r="C4187" s="270">
        <v>2161</v>
      </c>
      <c r="D4187" s="270">
        <v>861.92100000000005</v>
      </c>
      <c r="E4187" s="270">
        <v>7</v>
      </c>
      <c r="F4187" s="270">
        <v>0</v>
      </c>
      <c r="G4187" s="270" t="s">
        <v>217</v>
      </c>
    </row>
    <row r="4188" spans="1:7">
      <c r="A4188" s="270" t="s">
        <v>8240</v>
      </c>
      <c r="B4188" s="270" t="s">
        <v>8241</v>
      </c>
      <c r="C4188" s="270">
        <v>2652</v>
      </c>
      <c r="D4188" s="270">
        <v>1076.4380000000001</v>
      </c>
      <c r="E4188" s="270">
        <v>16</v>
      </c>
      <c r="F4188" s="270">
        <v>1.95</v>
      </c>
      <c r="G4188" s="270" t="s">
        <v>220</v>
      </c>
    </row>
    <row r="4189" spans="1:7">
      <c r="A4189" s="270" t="s">
        <v>8242</v>
      </c>
      <c r="B4189" s="270" t="s">
        <v>8243</v>
      </c>
      <c r="C4189" s="270">
        <v>2475</v>
      </c>
      <c r="D4189" s="270">
        <v>960.56666666666661</v>
      </c>
      <c r="E4189" s="270">
        <v>11</v>
      </c>
      <c r="F4189" s="270">
        <v>3.33</v>
      </c>
      <c r="G4189" s="270" t="s">
        <v>223</v>
      </c>
    </row>
    <row r="4190" spans="1:7">
      <c r="A4190" s="270" t="s">
        <v>8244</v>
      </c>
      <c r="B4190" s="270" t="s">
        <v>8245</v>
      </c>
      <c r="C4190" s="270">
        <v>2360</v>
      </c>
      <c r="D4190" s="270">
        <v>921.57100000000003</v>
      </c>
      <c r="E4190" s="270">
        <v>9</v>
      </c>
      <c r="F4190" s="270">
        <v>3.74</v>
      </c>
      <c r="G4190" s="270" t="s">
        <v>223</v>
      </c>
    </row>
    <row r="4191" spans="1:7">
      <c r="A4191" s="270" t="s">
        <v>8246</v>
      </c>
      <c r="B4191" s="270" t="s">
        <v>8245</v>
      </c>
      <c r="C4191" s="270">
        <v>2369</v>
      </c>
      <c r="D4191" s="270">
        <v>921.57100000000003</v>
      </c>
      <c r="E4191" s="270">
        <v>9</v>
      </c>
      <c r="F4191" s="270">
        <v>3.74</v>
      </c>
      <c r="G4191" s="270" t="s">
        <v>223</v>
      </c>
    </row>
    <row r="4192" spans="1:7">
      <c r="A4192" s="270" t="s">
        <v>8247</v>
      </c>
      <c r="B4192" s="270" t="s">
        <v>8248</v>
      </c>
      <c r="C4192" s="270">
        <v>2880</v>
      </c>
      <c r="D4192" s="270">
        <v>1012.1573000000001</v>
      </c>
      <c r="E4192" s="270">
        <v>13</v>
      </c>
      <c r="F4192" s="270">
        <v>4.76</v>
      </c>
      <c r="G4192" s="270" t="s">
        <v>223</v>
      </c>
    </row>
    <row r="4193" spans="1:7">
      <c r="A4193" s="270" t="s">
        <v>8249</v>
      </c>
      <c r="B4193" s="270" t="s">
        <v>8250</v>
      </c>
      <c r="C4193" s="270">
        <v>2440</v>
      </c>
      <c r="D4193" s="270">
        <v>986</v>
      </c>
      <c r="E4193" s="270">
        <v>12</v>
      </c>
      <c r="F4193" s="270">
        <v>3.1791304347826088</v>
      </c>
      <c r="G4193" s="270" t="s">
        <v>223</v>
      </c>
    </row>
    <row r="4194" spans="1:7">
      <c r="A4194" s="270" t="s">
        <v>8251</v>
      </c>
      <c r="B4194" s="270" t="s">
        <v>8252</v>
      </c>
      <c r="C4194" s="270">
        <v>2146</v>
      </c>
      <c r="D4194" s="270">
        <v>1043.9659999999999</v>
      </c>
      <c r="E4194" s="270">
        <v>14</v>
      </c>
      <c r="F4194" s="270" t="s">
        <v>356</v>
      </c>
      <c r="G4194" s="270" t="s">
        <v>217</v>
      </c>
    </row>
    <row r="4195" spans="1:7">
      <c r="A4195" s="270" t="s">
        <v>8253</v>
      </c>
      <c r="B4195" s="270" t="s">
        <v>8254</v>
      </c>
      <c r="C4195" s="270">
        <v>2840</v>
      </c>
      <c r="D4195" s="270">
        <v>973.74974999999995</v>
      </c>
      <c r="E4195" s="270">
        <v>11</v>
      </c>
      <c r="F4195" s="270">
        <v>12.35</v>
      </c>
      <c r="G4195" s="270" t="s">
        <v>229</v>
      </c>
    </row>
    <row r="4196" spans="1:7">
      <c r="A4196" s="270" t="s">
        <v>8255</v>
      </c>
      <c r="B4196" s="270" t="s">
        <v>8256</v>
      </c>
      <c r="C4196" s="270">
        <v>2339</v>
      </c>
      <c r="D4196" s="270">
        <v>985.29491666666672</v>
      </c>
      <c r="E4196" s="270">
        <v>12</v>
      </c>
      <c r="F4196" s="270">
        <v>3.2</v>
      </c>
      <c r="G4196" s="270" t="s">
        <v>223</v>
      </c>
    </row>
    <row r="4197" spans="1:7">
      <c r="A4197" s="270" t="s">
        <v>8257</v>
      </c>
      <c r="B4197" s="270" t="s">
        <v>8258</v>
      </c>
      <c r="C4197" s="270">
        <v>2849</v>
      </c>
      <c r="D4197" s="270">
        <v>1004</v>
      </c>
      <c r="E4197" s="270">
        <v>13</v>
      </c>
      <c r="F4197" s="270">
        <v>3.16</v>
      </c>
      <c r="G4197" s="270" t="s">
        <v>223</v>
      </c>
    </row>
    <row r="4198" spans="1:7">
      <c r="A4198" s="270" t="s">
        <v>8259</v>
      </c>
      <c r="B4198" s="270" t="s">
        <v>8260</v>
      </c>
      <c r="C4198" s="270">
        <v>2325</v>
      </c>
      <c r="D4198" s="270">
        <v>1001.346</v>
      </c>
      <c r="E4198" s="270">
        <v>13</v>
      </c>
      <c r="F4198" s="270">
        <v>1.2191304347826086</v>
      </c>
      <c r="G4198" s="270" t="s">
        <v>220</v>
      </c>
    </row>
    <row r="4199" spans="1:7">
      <c r="A4199" s="270" t="s">
        <v>8261</v>
      </c>
      <c r="B4199" s="270" t="s">
        <v>8262</v>
      </c>
      <c r="C4199" s="270">
        <v>2337</v>
      </c>
      <c r="D4199" s="270">
        <v>1007</v>
      </c>
      <c r="E4199" s="270">
        <v>13</v>
      </c>
      <c r="F4199" s="270">
        <v>2.7149999999999999</v>
      </c>
      <c r="G4199" s="270" t="s">
        <v>223</v>
      </c>
    </row>
    <row r="4200" spans="1:7">
      <c r="A4200" s="270" t="s">
        <v>8263</v>
      </c>
      <c r="B4200" s="270" t="s">
        <v>8264</v>
      </c>
      <c r="C4200" s="270">
        <v>2316</v>
      </c>
      <c r="D4200" s="270">
        <v>1071.4290000000001</v>
      </c>
      <c r="E4200" s="270">
        <v>15</v>
      </c>
      <c r="F4200" s="270">
        <v>0.57199999999999995</v>
      </c>
      <c r="G4200" s="270" t="s">
        <v>220</v>
      </c>
    </row>
    <row r="4201" spans="1:7">
      <c r="A4201" s="270" t="s">
        <v>8265</v>
      </c>
      <c r="B4201" s="270" t="s">
        <v>8266</v>
      </c>
      <c r="C4201" s="270">
        <v>2711</v>
      </c>
      <c r="D4201" s="270">
        <v>1029.9059999999999</v>
      </c>
      <c r="E4201" s="270">
        <v>14</v>
      </c>
      <c r="F4201" s="270">
        <v>7.28</v>
      </c>
      <c r="G4201" s="270" t="s">
        <v>226</v>
      </c>
    </row>
    <row r="4202" spans="1:7">
      <c r="A4202" s="270" t="s">
        <v>8267</v>
      </c>
      <c r="B4202" s="270" t="s">
        <v>8268</v>
      </c>
      <c r="C4202" s="270">
        <v>2581</v>
      </c>
      <c r="D4202" s="270">
        <v>1059</v>
      </c>
      <c r="E4202" s="270">
        <v>15</v>
      </c>
      <c r="F4202" s="270">
        <v>1.7235714285714285</v>
      </c>
      <c r="G4202" s="270" t="s">
        <v>220</v>
      </c>
    </row>
    <row r="4203" spans="1:7">
      <c r="A4203" s="270" t="s">
        <v>8269</v>
      </c>
      <c r="B4203" s="270" t="s">
        <v>8270</v>
      </c>
      <c r="C4203" s="270">
        <v>2871</v>
      </c>
      <c r="D4203" s="270">
        <v>1043.4290000000001</v>
      </c>
      <c r="E4203" s="270">
        <v>14</v>
      </c>
      <c r="F4203" s="270">
        <v>3.757222222222222</v>
      </c>
      <c r="G4203" s="270" t="s">
        <v>223</v>
      </c>
    </row>
    <row r="4204" spans="1:7">
      <c r="A4204" s="270" t="s">
        <v>8271</v>
      </c>
      <c r="B4204" s="270" t="s">
        <v>8272</v>
      </c>
      <c r="C4204" s="270">
        <v>2875</v>
      </c>
      <c r="D4204" s="270">
        <v>1047.932</v>
      </c>
      <c r="E4204" s="270">
        <v>14</v>
      </c>
      <c r="F4204" s="270">
        <v>5.0599999999999996</v>
      </c>
      <c r="G4204" s="270" t="s">
        <v>223</v>
      </c>
    </row>
    <row r="4205" spans="1:7">
      <c r="A4205" s="270" t="s">
        <v>8273</v>
      </c>
      <c r="B4205" s="270" t="s">
        <v>8274</v>
      </c>
      <c r="C4205" s="270">
        <v>2800</v>
      </c>
      <c r="D4205" s="270">
        <v>952.75</v>
      </c>
      <c r="E4205" s="270">
        <v>11</v>
      </c>
      <c r="F4205" s="270">
        <v>1.97</v>
      </c>
      <c r="G4205" s="270" t="s">
        <v>220</v>
      </c>
    </row>
    <row r="4206" spans="1:7">
      <c r="A4206" s="270" t="s">
        <v>8275</v>
      </c>
      <c r="B4206" s="270" t="s">
        <v>8276</v>
      </c>
      <c r="C4206" s="270">
        <v>2567</v>
      </c>
      <c r="D4206" s="270">
        <v>1029</v>
      </c>
      <c r="E4206" s="270">
        <v>14</v>
      </c>
      <c r="F4206" s="270">
        <v>0</v>
      </c>
      <c r="G4206" s="270" t="s">
        <v>217</v>
      </c>
    </row>
    <row r="4207" spans="1:7">
      <c r="A4207" s="270" t="s">
        <v>8277</v>
      </c>
      <c r="B4207" s="270" t="s">
        <v>8276</v>
      </c>
      <c r="C4207" s="270">
        <v>2570</v>
      </c>
      <c r="D4207" s="270">
        <v>1029</v>
      </c>
      <c r="E4207" s="270">
        <v>14</v>
      </c>
      <c r="F4207" s="270">
        <v>0.17</v>
      </c>
      <c r="G4207" s="270" t="s">
        <v>217</v>
      </c>
    </row>
    <row r="4208" spans="1:7">
      <c r="A4208" s="270" t="s">
        <v>8278</v>
      </c>
      <c r="B4208" s="270" t="s">
        <v>8279</v>
      </c>
      <c r="C4208" s="270">
        <v>2839</v>
      </c>
      <c r="D4208" s="270">
        <v>869.21766666666679</v>
      </c>
      <c r="E4208" s="270">
        <v>7</v>
      </c>
      <c r="F4208" s="270">
        <v>10.77</v>
      </c>
      <c r="G4208" s="270" t="s">
        <v>229</v>
      </c>
    </row>
    <row r="4209" spans="1:7">
      <c r="A4209" s="270" t="s">
        <v>8280</v>
      </c>
      <c r="B4209" s="270" t="s">
        <v>8281</v>
      </c>
      <c r="C4209" s="270">
        <v>2380</v>
      </c>
      <c r="D4209" s="270">
        <v>1040</v>
      </c>
      <c r="E4209" s="270">
        <v>14</v>
      </c>
      <c r="F4209" s="270">
        <v>3.1559999999999997</v>
      </c>
      <c r="G4209" s="270" t="s">
        <v>223</v>
      </c>
    </row>
    <row r="4210" spans="1:7">
      <c r="A4210" s="270" t="s">
        <v>8282</v>
      </c>
      <c r="B4210" s="270" t="s">
        <v>8283</v>
      </c>
      <c r="C4210" s="270">
        <v>2800</v>
      </c>
      <c r="D4210" s="270">
        <v>975.77800000000002</v>
      </c>
      <c r="E4210" s="270">
        <v>11</v>
      </c>
      <c r="F4210" s="270">
        <v>1.24</v>
      </c>
      <c r="G4210" s="270" t="s">
        <v>220</v>
      </c>
    </row>
    <row r="4211" spans="1:7">
      <c r="A4211" s="270" t="s">
        <v>8284</v>
      </c>
      <c r="B4211" s="270" t="s">
        <v>8285</v>
      </c>
      <c r="C4211" s="270">
        <v>2570</v>
      </c>
      <c r="D4211" s="270">
        <v>1085.279</v>
      </c>
      <c r="E4211" s="270">
        <v>16</v>
      </c>
      <c r="F4211" s="270">
        <v>0.34</v>
      </c>
      <c r="G4211" s="270" t="s">
        <v>220</v>
      </c>
    </row>
    <row r="4212" spans="1:7">
      <c r="A4212" s="270" t="s">
        <v>8286</v>
      </c>
      <c r="B4212" s="270" t="s">
        <v>8287</v>
      </c>
      <c r="C4212" s="270">
        <v>2622</v>
      </c>
      <c r="D4212" s="270">
        <v>757.2596603773585</v>
      </c>
      <c r="E4212" s="270">
        <v>3</v>
      </c>
      <c r="F4212" s="270">
        <v>2.4900000000000002</v>
      </c>
      <c r="G4212" s="270" t="s">
        <v>223</v>
      </c>
    </row>
    <row r="4213" spans="1:7">
      <c r="A4213" s="270" t="s">
        <v>8288</v>
      </c>
      <c r="B4213" s="270" t="s">
        <v>8289</v>
      </c>
      <c r="C4213" s="270">
        <v>2748</v>
      </c>
      <c r="D4213" s="270">
        <v>1045.0119999999999</v>
      </c>
      <c r="E4213" s="270">
        <v>14</v>
      </c>
      <c r="F4213" s="270">
        <v>0.05</v>
      </c>
      <c r="G4213" s="270" t="s">
        <v>217</v>
      </c>
    </row>
    <row r="4214" spans="1:7">
      <c r="A4214" s="270" t="s">
        <v>8290</v>
      </c>
      <c r="B4214" s="270" t="s">
        <v>8291</v>
      </c>
      <c r="C4214" s="270">
        <v>2540</v>
      </c>
      <c r="D4214" s="270">
        <v>905.54200000000003</v>
      </c>
      <c r="E4214" s="270">
        <v>9</v>
      </c>
      <c r="F4214" s="270">
        <v>1.03</v>
      </c>
      <c r="G4214" s="270" t="s">
        <v>220</v>
      </c>
    </row>
    <row r="4215" spans="1:7">
      <c r="A4215" s="270" t="s">
        <v>8292</v>
      </c>
      <c r="B4215" s="270" t="s">
        <v>8293</v>
      </c>
      <c r="C4215" s="270">
        <v>2795</v>
      </c>
      <c r="D4215" s="270">
        <v>1041</v>
      </c>
      <c r="E4215" s="270">
        <v>14</v>
      </c>
      <c r="F4215" s="270">
        <v>0.85</v>
      </c>
      <c r="G4215" s="270" t="s">
        <v>220</v>
      </c>
    </row>
    <row r="4216" spans="1:7">
      <c r="A4216" s="270" t="s">
        <v>8294</v>
      </c>
      <c r="B4216" s="270" t="s">
        <v>8295</v>
      </c>
      <c r="C4216" s="270">
        <v>2656</v>
      </c>
      <c r="D4216" s="270">
        <v>1045.029</v>
      </c>
      <c r="E4216" s="270">
        <v>14</v>
      </c>
      <c r="F4216" s="270">
        <v>3.66</v>
      </c>
      <c r="G4216" s="270" t="s">
        <v>223</v>
      </c>
    </row>
    <row r="4217" spans="1:7">
      <c r="A4217" s="270" t="s">
        <v>8296</v>
      </c>
      <c r="B4217" s="270" t="s">
        <v>8295</v>
      </c>
      <c r="C4217" s="270">
        <v>2658</v>
      </c>
      <c r="D4217" s="270">
        <v>1045.029</v>
      </c>
      <c r="E4217" s="270">
        <v>14</v>
      </c>
      <c r="F4217" s="270">
        <v>3.66</v>
      </c>
      <c r="G4217" s="270" t="s">
        <v>223</v>
      </c>
    </row>
    <row r="4218" spans="1:7">
      <c r="A4218" s="270" t="s">
        <v>8297</v>
      </c>
      <c r="B4218" s="270" t="s">
        <v>8298</v>
      </c>
      <c r="C4218" s="270">
        <v>2324</v>
      </c>
      <c r="D4218" s="270">
        <v>1053.5999999999999</v>
      </c>
      <c r="E4218" s="270">
        <v>15</v>
      </c>
      <c r="F4218" s="270">
        <v>0.86433333333333329</v>
      </c>
      <c r="G4218" s="270" t="s">
        <v>220</v>
      </c>
    </row>
    <row r="4219" spans="1:7">
      <c r="A4219" s="270" t="s">
        <v>8299</v>
      </c>
      <c r="B4219" s="270" t="s">
        <v>8300</v>
      </c>
      <c r="C4219" s="270">
        <v>2321</v>
      </c>
      <c r="D4219" s="270">
        <v>1021</v>
      </c>
      <c r="E4219" s="270">
        <v>13</v>
      </c>
      <c r="F4219" s="270">
        <v>0.32277777777777766</v>
      </c>
      <c r="G4219" s="270" t="s">
        <v>220</v>
      </c>
    </row>
    <row r="4220" spans="1:7">
      <c r="A4220" s="270" t="s">
        <v>8301</v>
      </c>
      <c r="B4220" s="270" t="s">
        <v>8302</v>
      </c>
      <c r="C4220" s="270">
        <v>2508</v>
      </c>
      <c r="D4220" s="270">
        <v>1071</v>
      </c>
      <c r="E4220" s="270">
        <v>15</v>
      </c>
      <c r="F4220" s="270">
        <v>0.2</v>
      </c>
      <c r="G4220" s="270" t="s">
        <v>217</v>
      </c>
    </row>
    <row r="4221" spans="1:7">
      <c r="A4221" s="270" t="s">
        <v>8303</v>
      </c>
      <c r="B4221" s="270" t="s">
        <v>8304</v>
      </c>
      <c r="C4221" s="270">
        <v>2650</v>
      </c>
      <c r="D4221" s="270">
        <v>1059.963</v>
      </c>
      <c r="E4221" s="270">
        <v>15</v>
      </c>
      <c r="F4221" s="270">
        <v>1.72</v>
      </c>
      <c r="G4221" s="270" t="s">
        <v>220</v>
      </c>
    </row>
    <row r="4222" spans="1:7">
      <c r="A4222" s="270" t="s">
        <v>8305</v>
      </c>
      <c r="B4222" s="270" t="s">
        <v>8306</v>
      </c>
      <c r="C4222" s="270">
        <v>2258</v>
      </c>
      <c r="D4222" s="270">
        <v>1037.3579999999999</v>
      </c>
      <c r="E4222" s="270">
        <v>14</v>
      </c>
      <c r="F4222" s="270">
        <v>0</v>
      </c>
      <c r="G4222" s="270" t="s">
        <v>217</v>
      </c>
    </row>
    <row r="4223" spans="1:7">
      <c r="A4223" s="270" t="s">
        <v>8307</v>
      </c>
      <c r="B4223" s="270" t="s">
        <v>8308</v>
      </c>
      <c r="C4223" s="270">
        <v>2640</v>
      </c>
      <c r="D4223" s="270">
        <v>1043</v>
      </c>
      <c r="E4223" s="270">
        <v>14</v>
      </c>
      <c r="F4223" s="270">
        <v>3.64</v>
      </c>
      <c r="G4223" s="270" t="s">
        <v>223</v>
      </c>
    </row>
    <row r="4224" spans="1:7">
      <c r="A4224" s="270" t="s">
        <v>8309</v>
      </c>
      <c r="B4224" s="270" t="s">
        <v>8308</v>
      </c>
      <c r="C4224" s="270">
        <v>2642</v>
      </c>
      <c r="D4224" s="270">
        <v>1043</v>
      </c>
      <c r="E4224" s="270">
        <v>14</v>
      </c>
      <c r="F4224" s="270">
        <v>3.64</v>
      </c>
      <c r="G4224" s="270" t="s">
        <v>223</v>
      </c>
    </row>
    <row r="4225" spans="1:7">
      <c r="A4225" s="270" t="s">
        <v>8310</v>
      </c>
      <c r="B4225" s="270" t="s">
        <v>8311</v>
      </c>
      <c r="C4225" s="270">
        <v>2330</v>
      </c>
      <c r="D4225" s="270">
        <v>1023.8725151515149</v>
      </c>
      <c r="E4225" s="270">
        <v>13</v>
      </c>
      <c r="F4225" s="270">
        <v>1.71</v>
      </c>
      <c r="G4225" s="270" t="s">
        <v>220</v>
      </c>
    </row>
    <row r="4226" spans="1:7">
      <c r="A4226" s="270" t="s">
        <v>8312</v>
      </c>
      <c r="B4226" s="270" t="s">
        <v>8313</v>
      </c>
      <c r="C4226" s="270">
        <v>2337</v>
      </c>
      <c r="D4226" s="270">
        <v>1070</v>
      </c>
      <c r="E4226" s="270">
        <v>15</v>
      </c>
      <c r="F4226" s="270">
        <v>2.71</v>
      </c>
      <c r="G4226" s="270" t="s">
        <v>223</v>
      </c>
    </row>
    <row r="4227" spans="1:7">
      <c r="A4227" s="270" t="s">
        <v>8314</v>
      </c>
      <c r="B4227" s="270" t="s">
        <v>8315</v>
      </c>
      <c r="C4227" s="270">
        <v>2100</v>
      </c>
      <c r="D4227" s="270">
        <v>1071</v>
      </c>
      <c r="E4227" s="270">
        <v>15</v>
      </c>
      <c r="F4227" s="270">
        <v>0</v>
      </c>
      <c r="G4227" s="270" t="s">
        <v>217</v>
      </c>
    </row>
    <row r="4228" spans="1:7">
      <c r="A4228" s="270" t="s">
        <v>8316</v>
      </c>
      <c r="B4228" s="270" t="s">
        <v>8317</v>
      </c>
      <c r="C4228" s="270">
        <v>2430</v>
      </c>
      <c r="D4228" s="270">
        <v>1010</v>
      </c>
      <c r="E4228" s="270">
        <v>13</v>
      </c>
      <c r="F4228" s="270">
        <v>1.5296000000000003</v>
      </c>
      <c r="G4228" s="270" t="s">
        <v>220</v>
      </c>
    </row>
    <row r="4229" spans="1:7">
      <c r="A4229" s="270" t="s">
        <v>8318</v>
      </c>
      <c r="B4229" s="270" t="s">
        <v>8319</v>
      </c>
      <c r="C4229" s="270">
        <v>2760</v>
      </c>
      <c r="D4229" s="270">
        <v>902.10599999999999</v>
      </c>
      <c r="E4229" s="270">
        <v>9</v>
      </c>
      <c r="F4229" s="270">
        <v>0</v>
      </c>
      <c r="G4229" s="270" t="s">
        <v>217</v>
      </c>
    </row>
    <row r="4230" spans="1:7">
      <c r="A4230" s="270" t="s">
        <v>8320</v>
      </c>
      <c r="B4230" s="270" t="s">
        <v>8321</v>
      </c>
      <c r="C4230" s="270">
        <v>2340</v>
      </c>
      <c r="D4230" s="270">
        <v>948.38599999999997</v>
      </c>
      <c r="E4230" s="270">
        <v>10</v>
      </c>
      <c r="F4230" s="270">
        <v>1.78</v>
      </c>
      <c r="G4230" s="270" t="s">
        <v>220</v>
      </c>
    </row>
    <row r="4231" spans="1:7">
      <c r="A4231" s="270" t="s">
        <v>8322</v>
      </c>
      <c r="B4231" s="270" t="s">
        <v>8323</v>
      </c>
      <c r="C4231" s="270">
        <v>2711</v>
      </c>
      <c r="D4231" s="270">
        <v>1041.9059999999999</v>
      </c>
      <c r="E4231" s="270">
        <v>14</v>
      </c>
      <c r="F4231" s="270">
        <v>8.32</v>
      </c>
      <c r="G4231" s="270" t="s">
        <v>226</v>
      </c>
    </row>
    <row r="4232" spans="1:7">
      <c r="A4232" s="270" t="s">
        <v>8324</v>
      </c>
      <c r="B4232" s="270" t="s">
        <v>8323</v>
      </c>
      <c r="C4232" s="270">
        <v>2715</v>
      </c>
      <c r="D4232" s="270">
        <v>1030</v>
      </c>
      <c r="E4232" s="270">
        <v>14</v>
      </c>
      <c r="F4232" s="270">
        <v>8.32</v>
      </c>
      <c r="G4232" s="270" t="s">
        <v>226</v>
      </c>
    </row>
    <row r="4233" spans="1:7">
      <c r="A4233" s="270" t="s">
        <v>8325</v>
      </c>
      <c r="B4233" s="270" t="s">
        <v>8323</v>
      </c>
      <c r="C4233" s="270">
        <v>2824</v>
      </c>
      <c r="D4233" s="270">
        <v>1030</v>
      </c>
      <c r="E4233" s="270">
        <v>14</v>
      </c>
      <c r="F4233" s="270">
        <v>8.32</v>
      </c>
      <c r="G4233" s="270" t="s">
        <v>226</v>
      </c>
    </row>
    <row r="4234" spans="1:7">
      <c r="A4234" s="270" t="s">
        <v>8326</v>
      </c>
      <c r="B4234" s="270" t="s">
        <v>8327</v>
      </c>
      <c r="C4234" s="270">
        <v>2225</v>
      </c>
      <c r="D4234" s="270">
        <v>1094.78</v>
      </c>
      <c r="E4234" s="270">
        <v>16</v>
      </c>
      <c r="F4234" s="270">
        <v>0</v>
      </c>
      <c r="G4234" s="270" t="s">
        <v>217</v>
      </c>
    </row>
    <row r="4235" spans="1:7">
      <c r="A4235" s="270" t="s">
        <v>8328</v>
      </c>
      <c r="B4235" s="270" t="s">
        <v>8329</v>
      </c>
      <c r="C4235" s="270">
        <v>2318</v>
      </c>
      <c r="D4235" s="270">
        <v>978</v>
      </c>
      <c r="E4235" s="270">
        <v>12</v>
      </c>
      <c r="F4235" s="270">
        <v>0.56000000000000005</v>
      </c>
      <c r="G4235" s="270" t="s">
        <v>220</v>
      </c>
    </row>
    <row r="4236" spans="1:7">
      <c r="A4236" s="270" t="s">
        <v>8330</v>
      </c>
      <c r="B4236" s="270" t="s">
        <v>8331</v>
      </c>
      <c r="C4236" s="270">
        <v>2428</v>
      </c>
      <c r="D4236" s="270">
        <v>974.22321052631594</v>
      </c>
      <c r="E4236" s="270">
        <v>11</v>
      </c>
      <c r="F4236" s="270">
        <v>1.1599999999999999</v>
      </c>
      <c r="G4236" s="270" t="s">
        <v>220</v>
      </c>
    </row>
    <row r="4237" spans="1:7">
      <c r="A4237" s="270" t="s">
        <v>8332</v>
      </c>
      <c r="B4237" s="270" t="s">
        <v>8333</v>
      </c>
      <c r="C4237" s="270">
        <v>2756</v>
      </c>
      <c r="D4237" s="270">
        <v>1019.2425333333335</v>
      </c>
      <c r="E4237" s="270">
        <v>13</v>
      </c>
      <c r="F4237" s="270">
        <v>0.87</v>
      </c>
      <c r="G4237" s="270" t="s">
        <v>220</v>
      </c>
    </row>
    <row r="4238" spans="1:7">
      <c r="A4238" s="270" t="s">
        <v>8334</v>
      </c>
      <c r="B4238" s="270" t="s">
        <v>8335</v>
      </c>
      <c r="C4238" s="270">
        <v>2880</v>
      </c>
      <c r="D4238" s="270">
        <v>999.33299999999997</v>
      </c>
      <c r="E4238" s="270">
        <v>12</v>
      </c>
      <c r="F4238" s="270">
        <v>10.97</v>
      </c>
      <c r="G4238" s="270" t="s">
        <v>229</v>
      </c>
    </row>
    <row r="4239" spans="1:7">
      <c r="A4239" s="270" t="s">
        <v>8336</v>
      </c>
      <c r="B4239" s="270" t="s">
        <v>8337</v>
      </c>
      <c r="C4239" s="270">
        <v>2021</v>
      </c>
      <c r="D4239" s="270">
        <v>1105.787</v>
      </c>
      <c r="E4239" s="270">
        <v>17</v>
      </c>
      <c r="F4239" s="270">
        <v>0</v>
      </c>
      <c r="G4239" s="270" t="s">
        <v>217</v>
      </c>
    </row>
    <row r="4240" spans="1:7">
      <c r="A4240" s="270" t="s">
        <v>8338</v>
      </c>
      <c r="B4240" s="270" t="s">
        <v>8337</v>
      </c>
      <c r="C4240" s="270">
        <v>2835</v>
      </c>
      <c r="D4240" s="270">
        <v>1105.787</v>
      </c>
      <c r="E4240" s="270">
        <v>17</v>
      </c>
      <c r="F4240" s="270">
        <v>12.75</v>
      </c>
      <c r="G4240" s="270" t="s">
        <v>229</v>
      </c>
    </row>
    <row r="4241" spans="1:7">
      <c r="A4241" s="270" t="s">
        <v>8339</v>
      </c>
      <c r="B4241" s="270" t="s">
        <v>8340</v>
      </c>
      <c r="C4241" s="270">
        <v>2469</v>
      </c>
      <c r="D4241" s="270">
        <v>967.71400000000006</v>
      </c>
      <c r="E4241" s="270">
        <v>11</v>
      </c>
      <c r="F4241" s="270">
        <v>4.6100000000000003</v>
      </c>
      <c r="G4241" s="270" t="s">
        <v>223</v>
      </c>
    </row>
    <row r="4242" spans="1:7">
      <c r="A4242" s="270" t="s">
        <v>8341</v>
      </c>
      <c r="B4242" s="270" t="s">
        <v>8340</v>
      </c>
      <c r="C4242" s="270">
        <v>2632</v>
      </c>
      <c r="D4242" s="270">
        <v>1006</v>
      </c>
      <c r="E4242" s="270">
        <v>13</v>
      </c>
      <c r="F4242" s="270">
        <v>4.6100000000000003</v>
      </c>
      <c r="G4242" s="270" t="s">
        <v>223</v>
      </c>
    </row>
    <row r="4243" spans="1:7">
      <c r="A4243" s="270" t="s">
        <v>8342</v>
      </c>
      <c r="B4243" s="270" t="s">
        <v>8343</v>
      </c>
      <c r="C4243" s="270">
        <v>2577</v>
      </c>
      <c r="D4243" s="270">
        <v>1011</v>
      </c>
      <c r="E4243" s="270">
        <v>13</v>
      </c>
      <c r="F4243" s="270">
        <v>0.42</v>
      </c>
      <c r="G4243" s="270" t="s">
        <v>220</v>
      </c>
    </row>
    <row r="4244" spans="1:7">
      <c r="A4244" s="270" t="s">
        <v>8344</v>
      </c>
      <c r="B4244" s="270" t="s">
        <v>8343</v>
      </c>
      <c r="C4244" s="270">
        <v>2611</v>
      </c>
      <c r="D4244" s="270">
        <v>1043</v>
      </c>
      <c r="E4244" s="270">
        <v>14</v>
      </c>
      <c r="F4244" s="270">
        <v>0.42</v>
      </c>
      <c r="G4244" s="270" t="s">
        <v>220</v>
      </c>
    </row>
    <row r="4245" spans="1:7">
      <c r="A4245" s="270" t="s">
        <v>8345</v>
      </c>
      <c r="B4245" s="270" t="s">
        <v>8343</v>
      </c>
      <c r="C4245" s="270">
        <v>2653</v>
      </c>
      <c r="D4245" s="270">
        <v>1043</v>
      </c>
      <c r="E4245" s="270">
        <v>14</v>
      </c>
      <c r="F4245" s="270">
        <v>0.42</v>
      </c>
      <c r="G4245" s="270" t="s">
        <v>220</v>
      </c>
    </row>
    <row r="4246" spans="1:7">
      <c r="A4246" s="270" t="s">
        <v>8346</v>
      </c>
      <c r="B4246" s="270" t="s">
        <v>8347</v>
      </c>
      <c r="C4246" s="270">
        <v>2211</v>
      </c>
      <c r="D4246" s="270">
        <v>1039.672</v>
      </c>
      <c r="E4246" s="270">
        <v>14</v>
      </c>
      <c r="F4246" s="270">
        <v>0</v>
      </c>
      <c r="G4246" s="270" t="s">
        <v>217</v>
      </c>
    </row>
    <row r="4247" spans="1:7">
      <c r="A4247" s="270" t="s">
        <v>8348</v>
      </c>
      <c r="B4247" s="270" t="s">
        <v>8349</v>
      </c>
      <c r="C4247" s="270">
        <v>2211</v>
      </c>
      <c r="D4247" s="270">
        <v>988.44799999999998</v>
      </c>
      <c r="E4247" s="270">
        <v>12</v>
      </c>
      <c r="F4247" s="270">
        <v>0</v>
      </c>
      <c r="G4247" s="270" t="s">
        <v>217</v>
      </c>
    </row>
    <row r="4248" spans="1:7">
      <c r="A4248" s="270" t="s">
        <v>8350</v>
      </c>
      <c r="B4248" s="270" t="s">
        <v>8349</v>
      </c>
      <c r="C4248" s="270">
        <v>2212</v>
      </c>
      <c r="D4248" s="270">
        <v>988.44799999999998</v>
      </c>
      <c r="E4248" s="270">
        <v>12</v>
      </c>
      <c r="F4248" s="270">
        <v>0</v>
      </c>
      <c r="G4248" s="270" t="s">
        <v>217</v>
      </c>
    </row>
    <row r="4249" spans="1:7">
      <c r="A4249" s="270" t="s">
        <v>8351</v>
      </c>
      <c r="B4249" s="270" t="s">
        <v>8352</v>
      </c>
      <c r="C4249" s="270">
        <v>2469</v>
      </c>
      <c r="D4249" s="270">
        <v>860</v>
      </c>
      <c r="E4249" s="270">
        <v>7</v>
      </c>
      <c r="F4249" s="270">
        <v>3.1256666666666666</v>
      </c>
      <c r="G4249" s="270" t="s">
        <v>223</v>
      </c>
    </row>
    <row r="4250" spans="1:7">
      <c r="A4250" s="270" t="s">
        <v>8353</v>
      </c>
      <c r="B4250" s="270" t="s">
        <v>8354</v>
      </c>
      <c r="C4250" s="270">
        <v>2337</v>
      </c>
      <c r="D4250" s="270">
        <v>1064</v>
      </c>
      <c r="E4250" s="270">
        <v>15</v>
      </c>
      <c r="F4250" s="270">
        <v>2.7149999999999999</v>
      </c>
      <c r="G4250" s="270" t="s">
        <v>223</v>
      </c>
    </row>
    <row r="4251" spans="1:7">
      <c r="A4251" s="270" t="s">
        <v>8355</v>
      </c>
      <c r="B4251" s="270" t="s">
        <v>8356</v>
      </c>
      <c r="C4251" s="270">
        <v>2338</v>
      </c>
      <c r="D4251" s="270">
        <v>955.18200000000002</v>
      </c>
      <c r="E4251" s="270">
        <v>11</v>
      </c>
      <c r="F4251" s="270">
        <v>3.3975</v>
      </c>
      <c r="G4251" s="270" t="s">
        <v>223</v>
      </c>
    </row>
    <row r="4252" spans="1:7">
      <c r="A4252" s="270" t="s">
        <v>8357</v>
      </c>
      <c r="B4252" s="270" t="s">
        <v>8358</v>
      </c>
      <c r="C4252" s="270">
        <v>2035</v>
      </c>
      <c r="D4252" s="270">
        <v>1020.356</v>
      </c>
      <c r="E4252" s="270">
        <v>13</v>
      </c>
      <c r="F4252" s="270" t="s">
        <v>356</v>
      </c>
      <c r="G4252" s="270" t="s">
        <v>217</v>
      </c>
    </row>
    <row r="4253" spans="1:7">
      <c r="A4253" s="270" t="s">
        <v>8359</v>
      </c>
      <c r="B4253" s="270" t="s">
        <v>8360</v>
      </c>
      <c r="C4253" s="270">
        <v>2400</v>
      </c>
      <c r="D4253" s="270">
        <v>1010.6192222222222</v>
      </c>
      <c r="E4253" s="270">
        <v>13</v>
      </c>
      <c r="F4253" s="270">
        <v>5.85</v>
      </c>
      <c r="G4253" s="270" t="s">
        <v>223</v>
      </c>
    </row>
    <row r="4254" spans="1:7">
      <c r="A4254" s="270" t="s">
        <v>8361</v>
      </c>
      <c r="B4254" s="270" t="s">
        <v>8362</v>
      </c>
      <c r="C4254" s="270">
        <v>2632</v>
      </c>
      <c r="D4254" s="270">
        <v>1010</v>
      </c>
      <c r="E4254" s="270">
        <v>13</v>
      </c>
      <c r="F4254" s="270">
        <v>3.976666666666667</v>
      </c>
      <c r="G4254" s="270" t="s">
        <v>223</v>
      </c>
    </row>
    <row r="4255" spans="1:7">
      <c r="A4255" s="270" t="s">
        <v>8363</v>
      </c>
      <c r="B4255" s="270" t="s">
        <v>8364</v>
      </c>
      <c r="C4255" s="270">
        <v>2622</v>
      </c>
      <c r="D4255" s="270">
        <v>1078.7929999999999</v>
      </c>
      <c r="E4255" s="270">
        <v>16</v>
      </c>
      <c r="F4255" s="270">
        <v>2.2444444444444436</v>
      </c>
      <c r="G4255" s="270" t="s">
        <v>220</v>
      </c>
    </row>
    <row r="4256" spans="1:7">
      <c r="A4256" s="270" t="s">
        <v>8365</v>
      </c>
      <c r="B4256" s="270" t="s">
        <v>8366</v>
      </c>
      <c r="C4256" s="270">
        <v>2347</v>
      </c>
      <c r="D4256" s="270">
        <v>981.6588571428573</v>
      </c>
      <c r="E4256" s="270">
        <v>12</v>
      </c>
      <c r="F4256" s="270">
        <v>5.6</v>
      </c>
      <c r="G4256" s="270" t="s">
        <v>223</v>
      </c>
    </row>
    <row r="4257" spans="1:7">
      <c r="A4257" s="270" t="s">
        <v>8367</v>
      </c>
      <c r="B4257" s="270" t="s">
        <v>8368</v>
      </c>
      <c r="C4257" s="270">
        <v>2787</v>
      </c>
      <c r="D4257" s="270">
        <v>969.18281818181822</v>
      </c>
      <c r="E4257" s="270">
        <v>11</v>
      </c>
      <c r="F4257" s="270">
        <v>1.84</v>
      </c>
      <c r="G4257" s="270" t="s">
        <v>220</v>
      </c>
    </row>
    <row r="4258" spans="1:7">
      <c r="A4258" s="270" t="s">
        <v>8369</v>
      </c>
      <c r="B4258" s="270" t="s">
        <v>8370</v>
      </c>
      <c r="C4258" s="270">
        <v>2580</v>
      </c>
      <c r="D4258" s="270">
        <v>1012.667</v>
      </c>
      <c r="E4258" s="270">
        <v>13</v>
      </c>
      <c r="F4258" s="270">
        <v>1.6700000000000004</v>
      </c>
      <c r="G4258" s="270" t="s">
        <v>220</v>
      </c>
    </row>
    <row r="4259" spans="1:7">
      <c r="A4259" s="270" t="s">
        <v>8371</v>
      </c>
      <c r="B4259" s="270" t="s">
        <v>8370</v>
      </c>
      <c r="C4259" s="270">
        <v>2795</v>
      </c>
      <c r="D4259" s="270">
        <v>903.73099999999999</v>
      </c>
      <c r="E4259" s="270">
        <v>9</v>
      </c>
      <c r="F4259" s="270">
        <v>1.7092537313432823</v>
      </c>
      <c r="G4259" s="270" t="s">
        <v>220</v>
      </c>
    </row>
    <row r="4260" spans="1:7">
      <c r="A4260" s="270" t="s">
        <v>8372</v>
      </c>
      <c r="B4260" s="270" t="s">
        <v>8373</v>
      </c>
      <c r="C4260" s="270">
        <v>2404</v>
      </c>
      <c r="D4260" s="270">
        <v>1052</v>
      </c>
      <c r="E4260" s="270">
        <v>15</v>
      </c>
      <c r="F4260" s="270">
        <v>4.8828571428571435</v>
      </c>
      <c r="G4260" s="270" t="s">
        <v>223</v>
      </c>
    </row>
    <row r="4261" spans="1:7">
      <c r="A4261" s="270" t="s">
        <v>8374</v>
      </c>
      <c r="B4261" s="270" t="s">
        <v>8375</v>
      </c>
      <c r="C4261" s="270">
        <v>2399</v>
      </c>
      <c r="D4261" s="270">
        <v>1003</v>
      </c>
      <c r="E4261" s="270">
        <v>13</v>
      </c>
      <c r="F4261" s="270">
        <v>5.13</v>
      </c>
      <c r="G4261" s="270" t="s">
        <v>223</v>
      </c>
    </row>
    <row r="4262" spans="1:7">
      <c r="A4262" s="270" t="s">
        <v>8376</v>
      </c>
      <c r="B4262" s="270" t="s">
        <v>8377</v>
      </c>
      <c r="C4262" s="270">
        <v>2108</v>
      </c>
      <c r="D4262" s="270">
        <v>1100.941</v>
      </c>
      <c r="E4262" s="270">
        <v>16</v>
      </c>
      <c r="F4262" s="270">
        <v>0</v>
      </c>
      <c r="G4262" s="270" t="s">
        <v>217</v>
      </c>
    </row>
    <row r="4263" spans="1:7">
      <c r="A4263" s="270" t="s">
        <v>8378</v>
      </c>
      <c r="B4263" s="270" t="s">
        <v>8379</v>
      </c>
      <c r="C4263" s="270">
        <v>2258</v>
      </c>
      <c r="D4263" s="270">
        <v>1044.3380000000002</v>
      </c>
      <c r="E4263" s="270">
        <v>14</v>
      </c>
      <c r="F4263" s="270">
        <v>0.18</v>
      </c>
      <c r="G4263" s="270" t="s">
        <v>217</v>
      </c>
    </row>
    <row r="4264" spans="1:7">
      <c r="A4264" s="270" t="s">
        <v>8380</v>
      </c>
      <c r="B4264" s="270" t="s">
        <v>8381</v>
      </c>
      <c r="C4264" s="270">
        <v>2258</v>
      </c>
      <c r="D4264" s="270">
        <v>1047.412</v>
      </c>
      <c r="E4264" s="270">
        <v>14</v>
      </c>
      <c r="F4264" s="270">
        <v>0.33</v>
      </c>
      <c r="G4264" s="270" t="s">
        <v>220</v>
      </c>
    </row>
    <row r="4265" spans="1:7">
      <c r="A4265" s="270" t="s">
        <v>8382</v>
      </c>
      <c r="B4265" s="270" t="s">
        <v>8383</v>
      </c>
      <c r="C4265" s="270">
        <v>2258</v>
      </c>
      <c r="D4265" s="270">
        <v>1040</v>
      </c>
      <c r="E4265" s="270">
        <v>14</v>
      </c>
      <c r="F4265" s="270">
        <v>0.12200000000000003</v>
      </c>
      <c r="G4265" s="270" t="s">
        <v>217</v>
      </c>
    </row>
    <row r="4266" spans="1:7">
      <c r="A4266" s="270" t="s">
        <v>8384</v>
      </c>
      <c r="B4266" s="270" t="s">
        <v>8385</v>
      </c>
      <c r="C4266" s="270">
        <v>2463</v>
      </c>
      <c r="D4266" s="270">
        <v>999.5</v>
      </c>
      <c r="E4266" s="270">
        <v>12</v>
      </c>
      <c r="F4266" s="270">
        <v>2.2520000000000002</v>
      </c>
      <c r="G4266" s="270" t="s">
        <v>220</v>
      </c>
    </row>
    <row r="4267" spans="1:7">
      <c r="A4267" s="270" t="s">
        <v>8386</v>
      </c>
      <c r="B4267" s="270" t="s">
        <v>8387</v>
      </c>
      <c r="C4267" s="270">
        <v>2463</v>
      </c>
      <c r="D4267" s="270">
        <v>968</v>
      </c>
      <c r="E4267" s="270">
        <v>11</v>
      </c>
      <c r="F4267" s="270">
        <v>2.2520000000000002</v>
      </c>
      <c r="G4267" s="270" t="s">
        <v>220</v>
      </c>
    </row>
    <row r="4268" spans="1:7">
      <c r="A4268" s="270" t="s">
        <v>8388</v>
      </c>
      <c r="B4268" s="270" t="s">
        <v>8389</v>
      </c>
      <c r="C4268" s="270">
        <v>2846</v>
      </c>
      <c r="D4268" s="270">
        <v>950.75</v>
      </c>
      <c r="E4268" s="270">
        <v>10</v>
      </c>
      <c r="F4268" s="270">
        <v>2.08</v>
      </c>
      <c r="G4268" s="270" t="s">
        <v>220</v>
      </c>
    </row>
    <row r="4269" spans="1:7">
      <c r="A4269" s="270" t="s">
        <v>8390</v>
      </c>
      <c r="B4269" s="270" t="s">
        <v>8391</v>
      </c>
      <c r="C4269" s="270">
        <v>2795</v>
      </c>
      <c r="D4269" s="270">
        <v>977.17200000000003</v>
      </c>
      <c r="E4269" s="270">
        <v>12</v>
      </c>
      <c r="F4269" s="270">
        <v>1.7092537313432823</v>
      </c>
      <c r="G4269" s="270" t="s">
        <v>220</v>
      </c>
    </row>
    <row r="4270" spans="1:7">
      <c r="A4270" s="270" t="s">
        <v>8392</v>
      </c>
      <c r="B4270" s="270" t="s">
        <v>8393</v>
      </c>
      <c r="C4270" s="270">
        <v>2484</v>
      </c>
      <c r="D4270" s="270">
        <v>958</v>
      </c>
      <c r="E4270" s="270">
        <v>11</v>
      </c>
      <c r="F4270" s="270">
        <v>0.49</v>
      </c>
      <c r="G4270" s="270" t="s">
        <v>220</v>
      </c>
    </row>
    <row r="4271" spans="1:7">
      <c r="A4271" s="270" t="s">
        <v>8394</v>
      </c>
      <c r="B4271" s="270" t="s">
        <v>8395</v>
      </c>
      <c r="C4271" s="270">
        <v>2482</v>
      </c>
      <c r="D4271" s="270">
        <v>934.37600000000009</v>
      </c>
      <c r="E4271" s="270">
        <v>10</v>
      </c>
      <c r="F4271" s="270">
        <v>1.08</v>
      </c>
      <c r="G4271" s="270" t="s">
        <v>220</v>
      </c>
    </row>
    <row r="4272" spans="1:7">
      <c r="A4272" s="270" t="s">
        <v>8396</v>
      </c>
      <c r="B4272" s="270" t="s">
        <v>8397</v>
      </c>
      <c r="C4272" s="270">
        <v>2482</v>
      </c>
      <c r="D4272" s="270">
        <v>941</v>
      </c>
      <c r="E4272" s="270">
        <v>10</v>
      </c>
      <c r="F4272" s="270">
        <v>0.80166666666666675</v>
      </c>
      <c r="G4272" s="270" t="s">
        <v>220</v>
      </c>
    </row>
    <row r="4273" spans="1:7">
      <c r="A4273" s="270" t="s">
        <v>8398</v>
      </c>
      <c r="B4273" s="270" t="s">
        <v>8399</v>
      </c>
      <c r="C4273" s="270">
        <v>2879</v>
      </c>
      <c r="D4273" s="270">
        <v>992.98366666666664</v>
      </c>
      <c r="E4273" s="270">
        <v>12</v>
      </c>
      <c r="F4273" s="270">
        <v>8.4499999999999993</v>
      </c>
      <c r="G4273" s="270" t="s">
        <v>226</v>
      </c>
    </row>
    <row r="4274" spans="1:7">
      <c r="A4274" s="270" t="s">
        <v>8400</v>
      </c>
      <c r="B4274" s="270" t="s">
        <v>8401</v>
      </c>
      <c r="C4274" s="270">
        <v>2549</v>
      </c>
      <c r="D4274" s="270">
        <v>1005.029</v>
      </c>
      <c r="E4274" s="270">
        <v>13</v>
      </c>
      <c r="F4274" s="270">
        <v>3.42</v>
      </c>
      <c r="G4274" s="270" t="s">
        <v>223</v>
      </c>
    </row>
    <row r="4275" spans="1:7">
      <c r="A4275" s="270" t="s">
        <v>8402</v>
      </c>
      <c r="B4275" s="270" t="s">
        <v>8403</v>
      </c>
      <c r="C4275" s="270">
        <v>2549</v>
      </c>
      <c r="D4275" s="270">
        <v>983.34199999999998</v>
      </c>
      <c r="E4275" s="270">
        <v>12</v>
      </c>
      <c r="F4275" s="270">
        <v>3.36</v>
      </c>
      <c r="G4275" s="270" t="s">
        <v>223</v>
      </c>
    </row>
    <row r="4276" spans="1:7">
      <c r="A4276" s="270" t="s">
        <v>8404</v>
      </c>
      <c r="B4276" s="270" t="s">
        <v>8405</v>
      </c>
      <c r="C4276" s="270">
        <v>2430</v>
      </c>
      <c r="D4276" s="270">
        <v>990</v>
      </c>
      <c r="E4276" s="270">
        <v>12</v>
      </c>
      <c r="F4276" s="270">
        <v>1.5296000000000003</v>
      </c>
      <c r="G4276" s="270" t="s">
        <v>220</v>
      </c>
    </row>
    <row r="4277" spans="1:7">
      <c r="A4277" s="270" t="s">
        <v>8406</v>
      </c>
      <c r="B4277" s="270" t="s">
        <v>8407</v>
      </c>
      <c r="C4277" s="270">
        <v>2648</v>
      </c>
      <c r="D4277" s="270">
        <v>1006</v>
      </c>
      <c r="E4277" s="270">
        <v>13</v>
      </c>
      <c r="F4277" s="270">
        <v>5.0949999999999998</v>
      </c>
      <c r="G4277" s="270" t="s">
        <v>223</v>
      </c>
    </row>
    <row r="4278" spans="1:7">
      <c r="A4278" s="270" t="s">
        <v>8408</v>
      </c>
      <c r="B4278" s="270" t="s">
        <v>8409</v>
      </c>
      <c r="C4278" s="270">
        <v>2212</v>
      </c>
      <c r="D4278" s="270">
        <v>1010.668</v>
      </c>
      <c r="E4278" s="270">
        <v>13</v>
      </c>
      <c r="F4278" s="270">
        <v>0</v>
      </c>
      <c r="G4278" s="270" t="s">
        <v>217</v>
      </c>
    </row>
    <row r="4279" spans="1:7">
      <c r="A4279" s="270" t="s">
        <v>8410</v>
      </c>
      <c r="B4279" s="270" t="s">
        <v>8409</v>
      </c>
      <c r="C4279" s="270">
        <v>2213</v>
      </c>
      <c r="D4279" s="270">
        <v>1010.668</v>
      </c>
      <c r="E4279" s="270">
        <v>13</v>
      </c>
      <c r="F4279" s="270">
        <v>0</v>
      </c>
      <c r="G4279" s="270" t="s">
        <v>217</v>
      </c>
    </row>
    <row r="4280" spans="1:7">
      <c r="A4280" s="270" t="s">
        <v>8411</v>
      </c>
      <c r="B4280" s="270" t="s">
        <v>8412</v>
      </c>
      <c r="C4280" s="270">
        <v>2825</v>
      </c>
      <c r="D4280" s="270">
        <v>1030</v>
      </c>
      <c r="E4280" s="270">
        <v>14</v>
      </c>
      <c r="F4280" s="270">
        <v>8.1233333333333331</v>
      </c>
      <c r="G4280" s="270" t="s">
        <v>226</v>
      </c>
    </row>
    <row r="4281" spans="1:7">
      <c r="A4281" s="270" t="s">
        <v>8413</v>
      </c>
      <c r="B4281" s="270" t="s">
        <v>8414</v>
      </c>
      <c r="C4281" s="270">
        <v>2791</v>
      </c>
      <c r="D4281" s="270">
        <v>1038.182</v>
      </c>
      <c r="E4281" s="270">
        <v>14</v>
      </c>
      <c r="F4281" s="270">
        <v>2.39</v>
      </c>
      <c r="G4281" s="270" t="s">
        <v>220</v>
      </c>
    </row>
    <row r="4282" spans="1:7">
      <c r="A4282" s="270" t="s">
        <v>8415</v>
      </c>
      <c r="B4282" s="270" t="s">
        <v>8414</v>
      </c>
      <c r="C4282" s="270">
        <v>2800</v>
      </c>
      <c r="D4282" s="270">
        <v>1038.182</v>
      </c>
      <c r="E4282" s="270">
        <v>14</v>
      </c>
      <c r="F4282" s="270">
        <v>2.39</v>
      </c>
      <c r="G4282" s="270" t="s">
        <v>220</v>
      </c>
    </row>
    <row r="4283" spans="1:7">
      <c r="A4283" s="270" t="s">
        <v>8416</v>
      </c>
      <c r="B4283" s="270" t="s">
        <v>8417</v>
      </c>
      <c r="C4283" s="270">
        <v>2652</v>
      </c>
      <c r="D4283" s="270">
        <v>1033.4323333333332</v>
      </c>
      <c r="E4283" s="270">
        <v>14</v>
      </c>
      <c r="F4283" s="270">
        <v>2.33</v>
      </c>
      <c r="G4283" s="270" t="s">
        <v>220</v>
      </c>
    </row>
    <row r="4284" spans="1:7">
      <c r="A4284" s="270" t="s">
        <v>8418</v>
      </c>
      <c r="B4284" s="270" t="s">
        <v>8419</v>
      </c>
      <c r="C4284" s="270">
        <v>2446</v>
      </c>
      <c r="D4284" s="270">
        <v>980.78812195121952</v>
      </c>
      <c r="E4284" s="270">
        <v>12</v>
      </c>
      <c r="F4284" s="270">
        <v>3.09</v>
      </c>
      <c r="G4284" s="270" t="s">
        <v>223</v>
      </c>
    </row>
    <row r="4285" spans="1:7">
      <c r="A4285" s="270" t="s">
        <v>8420</v>
      </c>
      <c r="B4285" s="270" t="s">
        <v>8421</v>
      </c>
      <c r="C4285" s="270">
        <v>2446</v>
      </c>
      <c r="D4285" s="270">
        <v>976</v>
      </c>
      <c r="E4285" s="270">
        <v>12</v>
      </c>
      <c r="F4285" s="270">
        <v>2.72</v>
      </c>
      <c r="G4285" s="270" t="s">
        <v>223</v>
      </c>
    </row>
    <row r="4286" spans="1:7">
      <c r="A4286" s="270" t="s">
        <v>8422</v>
      </c>
      <c r="B4286" s="270" t="s">
        <v>8423</v>
      </c>
      <c r="C4286" s="270">
        <v>2648</v>
      </c>
      <c r="D4286" s="270">
        <v>996.82399999999996</v>
      </c>
      <c r="E4286" s="270">
        <v>12</v>
      </c>
      <c r="F4286" s="270">
        <v>5.0949999999999998</v>
      </c>
      <c r="G4286" s="270" t="s">
        <v>223</v>
      </c>
    </row>
    <row r="4287" spans="1:7">
      <c r="A4287" s="270" t="s">
        <v>8424</v>
      </c>
      <c r="B4287" s="270" t="s">
        <v>8425</v>
      </c>
      <c r="C4287" s="270">
        <v>2360</v>
      </c>
      <c r="D4287" s="270">
        <v>903</v>
      </c>
      <c r="E4287" s="270">
        <v>9</v>
      </c>
      <c r="F4287" s="270">
        <v>3.9926470588235303</v>
      </c>
      <c r="G4287" s="270" t="s">
        <v>223</v>
      </c>
    </row>
    <row r="4288" spans="1:7">
      <c r="A4288" s="270" t="s">
        <v>8426</v>
      </c>
      <c r="B4288" s="270" t="s">
        <v>8427</v>
      </c>
      <c r="C4288" s="270">
        <v>2738</v>
      </c>
      <c r="D4288" s="270">
        <v>1006</v>
      </c>
      <c r="E4288" s="270">
        <v>13</v>
      </c>
      <c r="F4288" s="270">
        <v>2.8766666666666665</v>
      </c>
      <c r="G4288" s="270" t="s">
        <v>223</v>
      </c>
    </row>
    <row r="4289" spans="1:7">
      <c r="A4289" s="270" t="s">
        <v>8428</v>
      </c>
      <c r="B4289" s="270" t="s">
        <v>8429</v>
      </c>
      <c r="C4289" s="270">
        <v>2480</v>
      </c>
      <c r="D4289" s="270">
        <v>984.46600000000012</v>
      </c>
      <c r="E4289" s="270">
        <v>12</v>
      </c>
      <c r="F4289" s="270">
        <v>1.1299999999999999</v>
      </c>
      <c r="G4289" s="270" t="s">
        <v>220</v>
      </c>
    </row>
    <row r="4290" spans="1:7">
      <c r="A4290" s="270" t="s">
        <v>8430</v>
      </c>
      <c r="B4290" s="270" t="s">
        <v>8431</v>
      </c>
      <c r="C4290" s="270">
        <v>2870</v>
      </c>
      <c r="D4290" s="270">
        <v>951.14200000000005</v>
      </c>
      <c r="E4290" s="270">
        <v>11</v>
      </c>
      <c r="F4290" s="270">
        <v>2.71</v>
      </c>
      <c r="G4290" s="270" t="s">
        <v>223</v>
      </c>
    </row>
    <row r="4291" spans="1:7">
      <c r="A4291" s="270" t="s">
        <v>8432</v>
      </c>
      <c r="B4291" s="270" t="s">
        <v>8433</v>
      </c>
      <c r="C4291" s="270">
        <v>2870</v>
      </c>
      <c r="D4291" s="270">
        <v>1008.8697</v>
      </c>
      <c r="E4291" s="270">
        <v>13</v>
      </c>
      <c r="F4291" s="270">
        <v>2.85</v>
      </c>
      <c r="G4291" s="270" t="s">
        <v>223</v>
      </c>
    </row>
    <row r="4292" spans="1:7">
      <c r="A4292" s="270" t="s">
        <v>8434</v>
      </c>
      <c r="B4292" s="270" t="s">
        <v>8435</v>
      </c>
      <c r="C4292" s="270">
        <v>2580</v>
      </c>
      <c r="D4292" s="270">
        <v>1056</v>
      </c>
      <c r="E4292" s="270">
        <v>15</v>
      </c>
      <c r="F4292" s="270">
        <v>1.06</v>
      </c>
      <c r="G4292" s="270" t="s">
        <v>220</v>
      </c>
    </row>
    <row r="4293" spans="1:7">
      <c r="A4293" s="270" t="s">
        <v>8436</v>
      </c>
      <c r="B4293" s="270" t="s">
        <v>8437</v>
      </c>
      <c r="C4293" s="270">
        <v>2768</v>
      </c>
      <c r="D4293" s="270">
        <v>1077.511</v>
      </c>
      <c r="E4293" s="270">
        <v>16</v>
      </c>
      <c r="F4293" s="270">
        <v>0</v>
      </c>
      <c r="G4293" s="270" t="s">
        <v>217</v>
      </c>
    </row>
    <row r="4294" spans="1:7">
      <c r="A4294" s="270" t="s">
        <v>8438</v>
      </c>
      <c r="B4294" s="270" t="s">
        <v>8439</v>
      </c>
      <c r="C4294" s="270">
        <v>2337</v>
      </c>
      <c r="D4294" s="270">
        <v>1013</v>
      </c>
      <c r="E4294" s="270">
        <v>13</v>
      </c>
      <c r="F4294" s="270">
        <v>2.27</v>
      </c>
      <c r="G4294" s="270" t="s">
        <v>220</v>
      </c>
    </row>
    <row r="4295" spans="1:7">
      <c r="A4295" s="270" t="s">
        <v>8440</v>
      </c>
      <c r="B4295" s="270" t="s">
        <v>8441</v>
      </c>
      <c r="C4295" s="270">
        <v>2322</v>
      </c>
      <c r="D4295" s="270">
        <v>949.37249999999983</v>
      </c>
      <c r="E4295" s="270">
        <v>10</v>
      </c>
      <c r="F4295" s="270">
        <v>0.03</v>
      </c>
      <c r="G4295" s="270" t="s">
        <v>217</v>
      </c>
    </row>
    <row r="4296" spans="1:7">
      <c r="A4296" s="270" t="s">
        <v>8442</v>
      </c>
      <c r="B4296" s="270" t="s">
        <v>8443</v>
      </c>
      <c r="C4296" s="270">
        <v>2540</v>
      </c>
      <c r="D4296" s="270">
        <v>1040</v>
      </c>
      <c r="E4296" s="270">
        <v>14</v>
      </c>
      <c r="F4296" s="270">
        <v>1.04</v>
      </c>
      <c r="G4296" s="270" t="s">
        <v>220</v>
      </c>
    </row>
    <row r="4297" spans="1:7">
      <c r="A4297" s="270" t="s">
        <v>8444</v>
      </c>
      <c r="B4297" s="270" t="s">
        <v>8445</v>
      </c>
      <c r="C4297" s="270">
        <v>2330</v>
      </c>
      <c r="D4297" s="270">
        <v>1023.8725151515149</v>
      </c>
      <c r="E4297" s="270">
        <v>13</v>
      </c>
      <c r="F4297" s="270">
        <v>2.06</v>
      </c>
      <c r="G4297" s="270" t="s">
        <v>220</v>
      </c>
    </row>
    <row r="4298" spans="1:7">
      <c r="A4298" s="270" t="s">
        <v>8446</v>
      </c>
      <c r="B4298" s="270" t="s">
        <v>8447</v>
      </c>
      <c r="C4298" s="270">
        <v>2150</v>
      </c>
      <c r="D4298" s="270">
        <v>975.76250000000005</v>
      </c>
      <c r="E4298" s="270">
        <v>11</v>
      </c>
      <c r="F4298" s="270">
        <v>0</v>
      </c>
      <c r="G4298" s="270" t="s">
        <v>217</v>
      </c>
    </row>
    <row r="4299" spans="1:7">
      <c r="A4299" s="270" t="s">
        <v>8448</v>
      </c>
      <c r="B4299" s="270" t="s">
        <v>8449</v>
      </c>
      <c r="C4299" s="270">
        <v>2150</v>
      </c>
      <c r="D4299" s="270">
        <v>975.76250000000005</v>
      </c>
      <c r="E4299" s="270">
        <v>11</v>
      </c>
      <c r="F4299" s="270">
        <v>0</v>
      </c>
      <c r="G4299" s="270" t="s">
        <v>217</v>
      </c>
    </row>
    <row r="4300" spans="1:7">
      <c r="A4300" s="270" t="s">
        <v>8450</v>
      </c>
      <c r="B4300" s="270" t="s">
        <v>8451</v>
      </c>
      <c r="C4300" s="270">
        <v>2150</v>
      </c>
      <c r="D4300" s="270">
        <v>992.31</v>
      </c>
      <c r="E4300" s="270">
        <v>12</v>
      </c>
      <c r="F4300" s="270">
        <v>0</v>
      </c>
      <c r="G4300" s="270" t="s">
        <v>217</v>
      </c>
    </row>
    <row r="4301" spans="1:7">
      <c r="A4301" s="270" t="s">
        <v>8452</v>
      </c>
      <c r="B4301" s="270" t="s">
        <v>8453</v>
      </c>
      <c r="C4301" s="270">
        <v>2339</v>
      </c>
      <c r="D4301" s="270">
        <v>1005</v>
      </c>
      <c r="E4301" s="270">
        <v>13</v>
      </c>
      <c r="F4301" s="270">
        <v>3.1114285714285717</v>
      </c>
      <c r="G4301" s="270" t="s">
        <v>223</v>
      </c>
    </row>
    <row r="4302" spans="1:7">
      <c r="A4302" s="270" t="s">
        <v>8454</v>
      </c>
      <c r="B4302" s="270" t="s">
        <v>8455</v>
      </c>
      <c r="C4302" s="270">
        <v>2756</v>
      </c>
      <c r="D4302" s="270">
        <v>1019.2425333333335</v>
      </c>
      <c r="E4302" s="270">
        <v>13</v>
      </c>
      <c r="F4302" s="270">
        <v>1.44</v>
      </c>
      <c r="G4302" s="270" t="s">
        <v>220</v>
      </c>
    </row>
    <row r="4303" spans="1:7">
      <c r="A4303" s="270" t="s">
        <v>8456</v>
      </c>
      <c r="B4303" s="270" t="s">
        <v>8457</v>
      </c>
      <c r="C4303" s="270">
        <v>2756</v>
      </c>
      <c r="D4303" s="270">
        <v>1019.2425333333335</v>
      </c>
      <c r="E4303" s="270">
        <v>13</v>
      </c>
      <c r="F4303" s="270">
        <v>1.51</v>
      </c>
      <c r="G4303" s="270" t="s">
        <v>220</v>
      </c>
    </row>
    <row r="4304" spans="1:7">
      <c r="A4304" s="270" t="s">
        <v>8458</v>
      </c>
      <c r="B4304" s="270" t="s">
        <v>8459</v>
      </c>
      <c r="C4304" s="270">
        <v>2478</v>
      </c>
      <c r="D4304" s="270">
        <v>1011</v>
      </c>
      <c r="E4304" s="270">
        <v>13</v>
      </c>
      <c r="F4304" s="270">
        <v>0.76076923076923064</v>
      </c>
      <c r="G4304" s="270" t="s">
        <v>220</v>
      </c>
    </row>
    <row r="4305" spans="1:7">
      <c r="A4305" s="270" t="s">
        <v>8460</v>
      </c>
      <c r="B4305" s="270" t="s">
        <v>8461</v>
      </c>
      <c r="C4305" s="270">
        <v>2421</v>
      </c>
      <c r="D4305" s="270">
        <v>1038.6949999999999</v>
      </c>
      <c r="E4305" s="270">
        <v>14</v>
      </c>
      <c r="F4305" s="270">
        <v>0.56000000000000005</v>
      </c>
      <c r="G4305" s="270" t="s">
        <v>220</v>
      </c>
    </row>
    <row r="4306" spans="1:7">
      <c r="A4306" s="270" t="s">
        <v>8462</v>
      </c>
      <c r="B4306" s="270" t="s">
        <v>8463</v>
      </c>
      <c r="C4306" s="270">
        <v>2256</v>
      </c>
      <c r="D4306" s="270">
        <v>1019.278</v>
      </c>
      <c r="E4306" s="270">
        <v>13</v>
      </c>
      <c r="F4306" s="270">
        <v>0.2</v>
      </c>
      <c r="G4306" s="270" t="s">
        <v>217</v>
      </c>
    </row>
    <row r="4307" spans="1:7">
      <c r="A4307" s="270" t="s">
        <v>8464</v>
      </c>
      <c r="B4307" s="270" t="s">
        <v>8465</v>
      </c>
      <c r="C4307" s="270">
        <v>2627</v>
      </c>
      <c r="D4307" s="270">
        <v>1061.97</v>
      </c>
      <c r="E4307" s="270">
        <v>15</v>
      </c>
      <c r="F4307" s="270">
        <v>3.81</v>
      </c>
      <c r="G4307" s="270" t="s">
        <v>223</v>
      </c>
    </row>
    <row r="4308" spans="1:7">
      <c r="A4308" s="270" t="s">
        <v>8466</v>
      </c>
      <c r="B4308" s="270" t="s">
        <v>8465</v>
      </c>
      <c r="C4308" s="270">
        <v>2628</v>
      </c>
      <c r="D4308" s="270">
        <v>1061.97</v>
      </c>
      <c r="E4308" s="270">
        <v>15</v>
      </c>
      <c r="F4308" s="270">
        <v>3.81</v>
      </c>
      <c r="G4308" s="270" t="s">
        <v>223</v>
      </c>
    </row>
    <row r="4309" spans="1:7">
      <c r="A4309" s="270" t="s">
        <v>8467</v>
      </c>
      <c r="B4309" s="270" t="s">
        <v>8468</v>
      </c>
      <c r="C4309" s="270">
        <v>2325</v>
      </c>
      <c r="D4309" s="270">
        <v>936.03800000000001</v>
      </c>
      <c r="E4309" s="270">
        <v>10</v>
      </c>
      <c r="F4309" s="270">
        <v>0.47</v>
      </c>
      <c r="G4309" s="270" t="s">
        <v>220</v>
      </c>
    </row>
    <row r="4310" spans="1:7">
      <c r="A4310" s="270" t="s">
        <v>8469</v>
      </c>
      <c r="B4310" s="270" t="s">
        <v>8470</v>
      </c>
      <c r="C4310" s="270">
        <v>2325</v>
      </c>
      <c r="D4310" s="270">
        <v>978.40499999999997</v>
      </c>
      <c r="E4310" s="270">
        <v>12</v>
      </c>
      <c r="F4310" s="270">
        <v>1.76</v>
      </c>
      <c r="G4310" s="270" t="s">
        <v>220</v>
      </c>
    </row>
    <row r="4311" spans="1:7">
      <c r="A4311" s="270" t="s">
        <v>8471</v>
      </c>
      <c r="B4311" s="270" t="s">
        <v>8470</v>
      </c>
      <c r="C4311" s="270">
        <v>2330</v>
      </c>
      <c r="D4311" s="270">
        <v>978.40499999999997</v>
      </c>
      <c r="E4311" s="270">
        <v>12</v>
      </c>
      <c r="F4311" s="270">
        <v>1.76</v>
      </c>
      <c r="G4311" s="270" t="s">
        <v>220</v>
      </c>
    </row>
    <row r="4312" spans="1:7">
      <c r="A4312" s="270" t="s">
        <v>8472</v>
      </c>
      <c r="B4312" s="270" t="s">
        <v>8473</v>
      </c>
      <c r="C4312" s="270">
        <v>2871</v>
      </c>
      <c r="D4312" s="270">
        <v>1012.266</v>
      </c>
      <c r="E4312" s="270">
        <v>13</v>
      </c>
      <c r="F4312" s="270">
        <v>3.757222222222222</v>
      </c>
      <c r="G4312" s="270" t="s">
        <v>223</v>
      </c>
    </row>
    <row r="4313" spans="1:7">
      <c r="A4313" s="270" t="s">
        <v>8474</v>
      </c>
      <c r="B4313" s="270" t="s">
        <v>8475</v>
      </c>
      <c r="C4313" s="270">
        <v>2469</v>
      </c>
      <c r="D4313" s="270">
        <v>927</v>
      </c>
      <c r="E4313" s="270">
        <v>10</v>
      </c>
      <c r="F4313" s="270">
        <v>3.1256666666666666</v>
      </c>
      <c r="G4313" s="270" t="s">
        <v>223</v>
      </c>
    </row>
    <row r="4314" spans="1:7">
      <c r="A4314" s="270" t="s">
        <v>8476</v>
      </c>
      <c r="B4314" s="270" t="s">
        <v>8477</v>
      </c>
      <c r="C4314" s="270">
        <v>2869</v>
      </c>
      <c r="D4314" s="270">
        <v>895.16200000000003</v>
      </c>
      <c r="E4314" s="270">
        <v>8</v>
      </c>
      <c r="F4314" s="270">
        <v>4.25</v>
      </c>
      <c r="G4314" s="270" t="s">
        <v>223</v>
      </c>
    </row>
    <row r="4315" spans="1:7">
      <c r="A4315" s="270" t="s">
        <v>8478</v>
      </c>
      <c r="B4315" s="270" t="s">
        <v>8479</v>
      </c>
      <c r="C4315" s="270">
        <v>2630</v>
      </c>
      <c r="D4315" s="270">
        <v>1059</v>
      </c>
      <c r="E4315" s="270">
        <v>15</v>
      </c>
      <c r="F4315" s="270">
        <v>2.1578947368421058</v>
      </c>
      <c r="G4315" s="270" t="s">
        <v>220</v>
      </c>
    </row>
    <row r="4316" spans="1:7">
      <c r="A4316" s="270" t="s">
        <v>8480</v>
      </c>
      <c r="B4316" s="270" t="s">
        <v>8481</v>
      </c>
      <c r="C4316" s="270">
        <v>2210</v>
      </c>
      <c r="D4316" s="270">
        <v>1063.9870000000001</v>
      </c>
      <c r="E4316" s="270">
        <v>15</v>
      </c>
      <c r="F4316" s="270">
        <v>0</v>
      </c>
      <c r="G4316" s="270" t="s">
        <v>217</v>
      </c>
    </row>
    <row r="4317" spans="1:7">
      <c r="A4317" s="270" t="s">
        <v>8482</v>
      </c>
      <c r="B4317" s="270" t="s">
        <v>8483</v>
      </c>
      <c r="C4317" s="270">
        <v>2210</v>
      </c>
      <c r="D4317" s="270">
        <v>1007.22425</v>
      </c>
      <c r="E4317" s="270">
        <v>13</v>
      </c>
      <c r="F4317" s="270">
        <v>0</v>
      </c>
      <c r="G4317" s="270" t="s">
        <v>217</v>
      </c>
    </row>
    <row r="4318" spans="1:7">
      <c r="A4318" s="270" t="s">
        <v>8484</v>
      </c>
      <c r="B4318" s="270" t="s">
        <v>8485</v>
      </c>
      <c r="C4318" s="270">
        <v>2210</v>
      </c>
      <c r="D4318" s="270">
        <v>985.15700000000004</v>
      </c>
      <c r="E4318" s="270">
        <v>12</v>
      </c>
      <c r="F4318" s="270">
        <v>0</v>
      </c>
      <c r="G4318" s="270" t="s">
        <v>217</v>
      </c>
    </row>
    <row r="4319" spans="1:7">
      <c r="A4319" s="270" t="s">
        <v>8486</v>
      </c>
      <c r="B4319" s="270" t="s">
        <v>8487</v>
      </c>
      <c r="C4319" s="270">
        <v>2833</v>
      </c>
      <c r="D4319" s="270">
        <v>983.673</v>
      </c>
      <c r="E4319" s="270">
        <v>12</v>
      </c>
      <c r="F4319" s="270">
        <v>9.4</v>
      </c>
      <c r="G4319" s="270" t="s">
        <v>226</v>
      </c>
    </row>
    <row r="4320" spans="1:7">
      <c r="A4320" s="270" t="s">
        <v>8488</v>
      </c>
      <c r="B4320" s="270" t="s">
        <v>8489</v>
      </c>
      <c r="C4320" s="270">
        <v>2630</v>
      </c>
      <c r="D4320" s="270">
        <v>1034.3806410256407</v>
      </c>
      <c r="E4320" s="270">
        <v>14</v>
      </c>
      <c r="F4320" s="270">
        <v>2.4</v>
      </c>
      <c r="G4320" s="270" t="s">
        <v>220</v>
      </c>
    </row>
    <row r="4321" spans="1:7">
      <c r="A4321" s="270" t="s">
        <v>8490</v>
      </c>
      <c r="B4321" s="270" t="s">
        <v>8491</v>
      </c>
      <c r="C4321" s="270">
        <v>2477</v>
      </c>
      <c r="D4321" s="270">
        <v>1056.569</v>
      </c>
      <c r="E4321" s="270">
        <v>15</v>
      </c>
      <c r="F4321" s="270">
        <v>0.93571428571428572</v>
      </c>
      <c r="G4321" s="270" t="s">
        <v>220</v>
      </c>
    </row>
    <row r="4322" spans="1:7">
      <c r="A4322" s="270" t="s">
        <v>8492</v>
      </c>
      <c r="B4322" s="270" t="s">
        <v>8493</v>
      </c>
      <c r="C4322" s="270">
        <v>2256</v>
      </c>
      <c r="D4322" s="270">
        <v>1062</v>
      </c>
      <c r="E4322" s="270">
        <v>15</v>
      </c>
      <c r="F4322" s="270">
        <v>0</v>
      </c>
      <c r="G4322" s="270" t="s">
        <v>217</v>
      </c>
    </row>
    <row r="4323" spans="1:7">
      <c r="A4323" s="270" t="s">
        <v>8494</v>
      </c>
      <c r="B4323" s="270" t="s">
        <v>8495</v>
      </c>
      <c r="C4323" s="270">
        <v>2574</v>
      </c>
      <c r="D4323" s="270">
        <v>1024.7762</v>
      </c>
      <c r="E4323" s="270">
        <v>13</v>
      </c>
      <c r="F4323" s="270">
        <v>0.59</v>
      </c>
      <c r="G4323" s="270" t="s">
        <v>220</v>
      </c>
    </row>
    <row r="4324" spans="1:7">
      <c r="A4324" s="270" t="s">
        <v>8496</v>
      </c>
      <c r="B4324" s="270" t="s">
        <v>8497</v>
      </c>
      <c r="C4324" s="270">
        <v>2250</v>
      </c>
      <c r="D4324" s="270">
        <v>1010</v>
      </c>
      <c r="E4324" s="270">
        <v>13</v>
      </c>
      <c r="F4324" s="270">
        <v>0.67</v>
      </c>
      <c r="G4324" s="270" t="s">
        <v>220</v>
      </c>
    </row>
    <row r="4325" spans="1:7">
      <c r="A4325" s="270" t="s">
        <v>8498</v>
      </c>
      <c r="B4325" s="270" t="s">
        <v>8499</v>
      </c>
      <c r="C4325" s="270">
        <v>2536</v>
      </c>
      <c r="D4325" s="270">
        <v>1023</v>
      </c>
      <c r="E4325" s="270">
        <v>13</v>
      </c>
      <c r="F4325" s="270">
        <v>2.17</v>
      </c>
      <c r="G4325" s="270" t="s">
        <v>220</v>
      </c>
    </row>
    <row r="4326" spans="1:7">
      <c r="A4326" s="270" t="s">
        <v>8500</v>
      </c>
      <c r="B4326" s="270" t="s">
        <v>8501</v>
      </c>
      <c r="C4326" s="270">
        <v>2795</v>
      </c>
      <c r="D4326" s="270">
        <v>1028.3330000000001</v>
      </c>
      <c r="E4326" s="270">
        <v>14</v>
      </c>
      <c r="F4326" s="270">
        <v>1.7092537313432823</v>
      </c>
      <c r="G4326" s="270" t="s">
        <v>220</v>
      </c>
    </row>
    <row r="4327" spans="1:7">
      <c r="A4327" s="270" t="s">
        <v>8502</v>
      </c>
      <c r="B4327" s="270" t="s">
        <v>8503</v>
      </c>
      <c r="C4327" s="270">
        <v>2583</v>
      </c>
      <c r="D4327" s="270">
        <v>999.9</v>
      </c>
      <c r="E4327" s="270">
        <v>12</v>
      </c>
      <c r="F4327" s="270">
        <v>3.57</v>
      </c>
      <c r="G4327" s="270" t="s">
        <v>223</v>
      </c>
    </row>
    <row r="4328" spans="1:7">
      <c r="A4328" s="270" t="s">
        <v>8504</v>
      </c>
      <c r="B4328" s="270" t="s">
        <v>8505</v>
      </c>
      <c r="C4328" s="270">
        <v>2580</v>
      </c>
      <c r="D4328" s="270">
        <v>1048.912</v>
      </c>
      <c r="E4328" s="270">
        <v>14</v>
      </c>
      <c r="F4328" s="270">
        <v>1.53</v>
      </c>
      <c r="G4328" s="270" t="s">
        <v>220</v>
      </c>
    </row>
    <row r="4329" spans="1:7">
      <c r="A4329" s="270" t="s">
        <v>8506</v>
      </c>
      <c r="B4329" s="270" t="s">
        <v>8505</v>
      </c>
      <c r="C4329" s="270">
        <v>2583</v>
      </c>
      <c r="D4329" s="270">
        <v>1048.912</v>
      </c>
      <c r="E4329" s="270">
        <v>14</v>
      </c>
      <c r="F4329" s="270">
        <v>1.53</v>
      </c>
      <c r="G4329" s="270" t="s">
        <v>220</v>
      </c>
    </row>
    <row r="4330" spans="1:7">
      <c r="A4330" s="270" t="s">
        <v>8507</v>
      </c>
      <c r="B4330" s="270" t="s">
        <v>8508</v>
      </c>
      <c r="C4330" s="270">
        <v>2327</v>
      </c>
      <c r="D4330" s="270">
        <v>892.2</v>
      </c>
      <c r="E4330" s="270">
        <v>8</v>
      </c>
      <c r="F4330" s="270">
        <v>0.17</v>
      </c>
      <c r="G4330" s="270" t="s">
        <v>217</v>
      </c>
    </row>
    <row r="4331" spans="1:7">
      <c r="A4331" s="270" t="s">
        <v>8509</v>
      </c>
      <c r="B4331" s="270" t="s">
        <v>8510</v>
      </c>
      <c r="C4331" s="270">
        <v>2281</v>
      </c>
      <c r="D4331" s="270">
        <v>1012.6311818181817</v>
      </c>
      <c r="E4331" s="270">
        <v>13</v>
      </c>
      <c r="F4331" s="270">
        <v>0</v>
      </c>
      <c r="G4331" s="270" t="s">
        <v>217</v>
      </c>
    </row>
    <row r="4332" spans="1:7">
      <c r="A4332" s="270" t="s">
        <v>8511</v>
      </c>
      <c r="B4332" s="270" t="s">
        <v>8512</v>
      </c>
      <c r="C4332" s="270">
        <v>2281</v>
      </c>
      <c r="D4332" s="270">
        <v>947.07100000000003</v>
      </c>
      <c r="E4332" s="270">
        <v>10</v>
      </c>
      <c r="F4332" s="270">
        <v>0.10999999999999999</v>
      </c>
      <c r="G4332" s="270" t="s">
        <v>217</v>
      </c>
    </row>
    <row r="4333" spans="1:7">
      <c r="A4333" s="270" t="s">
        <v>8513</v>
      </c>
      <c r="B4333" s="270" t="s">
        <v>8514</v>
      </c>
      <c r="C4333" s="270">
        <v>2325</v>
      </c>
      <c r="D4333" s="270">
        <v>973</v>
      </c>
      <c r="E4333" s="270">
        <v>11</v>
      </c>
      <c r="F4333" s="270">
        <v>1.2191304347826086</v>
      </c>
      <c r="G4333" s="270" t="s">
        <v>220</v>
      </c>
    </row>
    <row r="4334" spans="1:7">
      <c r="A4334" s="270" t="s">
        <v>8515</v>
      </c>
      <c r="B4334" s="270" t="s">
        <v>8516</v>
      </c>
      <c r="C4334" s="270">
        <v>2446</v>
      </c>
      <c r="D4334" s="270">
        <v>915</v>
      </c>
      <c r="E4334" s="270">
        <v>9</v>
      </c>
      <c r="F4334" s="270">
        <v>1.93</v>
      </c>
      <c r="G4334" s="270" t="s">
        <v>220</v>
      </c>
    </row>
    <row r="4335" spans="1:7">
      <c r="A4335" s="270" t="s">
        <v>8517</v>
      </c>
      <c r="B4335" s="270" t="s">
        <v>8518</v>
      </c>
      <c r="C4335" s="270">
        <v>2145</v>
      </c>
      <c r="D4335" s="270">
        <v>1118.556</v>
      </c>
      <c r="E4335" s="270">
        <v>17</v>
      </c>
      <c r="F4335" s="270">
        <v>0</v>
      </c>
      <c r="G4335" s="270" t="s">
        <v>217</v>
      </c>
    </row>
    <row r="4336" spans="1:7">
      <c r="A4336" s="270" t="s">
        <v>8519</v>
      </c>
      <c r="B4336" s="270" t="s">
        <v>8520</v>
      </c>
      <c r="C4336" s="270">
        <v>2627</v>
      </c>
      <c r="D4336" s="270">
        <v>901.16575</v>
      </c>
      <c r="E4336" s="270">
        <v>9</v>
      </c>
      <c r="F4336" s="270">
        <v>3.64</v>
      </c>
      <c r="G4336" s="270" t="s">
        <v>223</v>
      </c>
    </row>
    <row r="4337" spans="1:7">
      <c r="A4337" s="270" t="s">
        <v>8521</v>
      </c>
      <c r="B4337" s="270" t="s">
        <v>8522</v>
      </c>
      <c r="C4337" s="270">
        <v>2145</v>
      </c>
      <c r="D4337" s="270">
        <v>980.97</v>
      </c>
      <c r="E4337" s="270">
        <v>12</v>
      </c>
      <c r="F4337" s="270">
        <v>0</v>
      </c>
      <c r="G4337" s="270" t="s">
        <v>217</v>
      </c>
    </row>
    <row r="4338" spans="1:7">
      <c r="A4338" s="270" t="s">
        <v>8523</v>
      </c>
      <c r="B4338" s="270" t="s">
        <v>8524</v>
      </c>
      <c r="C4338" s="270">
        <v>2120</v>
      </c>
      <c r="D4338" s="270">
        <v>1089.028</v>
      </c>
      <c r="E4338" s="270">
        <v>16</v>
      </c>
      <c r="F4338" s="270">
        <v>0</v>
      </c>
      <c r="G4338" s="270" t="s">
        <v>217</v>
      </c>
    </row>
    <row r="4339" spans="1:7">
      <c r="A4339" s="270" t="s">
        <v>8525</v>
      </c>
      <c r="B4339" s="270" t="s">
        <v>8526</v>
      </c>
      <c r="C4339" s="270">
        <v>2750</v>
      </c>
      <c r="D4339" s="270">
        <v>943.63599999999997</v>
      </c>
      <c r="E4339" s="270">
        <v>10</v>
      </c>
      <c r="F4339" s="270">
        <v>0</v>
      </c>
      <c r="G4339" s="270" t="s">
        <v>217</v>
      </c>
    </row>
    <row r="4340" spans="1:7">
      <c r="A4340" s="270" t="s">
        <v>8527</v>
      </c>
      <c r="B4340" s="270" t="s">
        <v>8526</v>
      </c>
      <c r="C4340" s="270">
        <v>2751</v>
      </c>
      <c r="D4340" s="270">
        <v>943.63599999999997</v>
      </c>
      <c r="E4340" s="270">
        <v>10</v>
      </c>
      <c r="F4340" s="270">
        <v>0</v>
      </c>
      <c r="G4340" s="270" t="s">
        <v>217</v>
      </c>
    </row>
    <row r="4341" spans="1:7">
      <c r="A4341" s="270" t="s">
        <v>8528</v>
      </c>
      <c r="B4341" s="270" t="s">
        <v>8529</v>
      </c>
      <c r="C4341" s="270">
        <v>2530</v>
      </c>
      <c r="D4341" s="270">
        <v>960.85299999999995</v>
      </c>
      <c r="E4341" s="270">
        <v>11</v>
      </c>
      <c r="F4341" s="270">
        <v>1.0900000000000001</v>
      </c>
      <c r="G4341" s="270" t="s">
        <v>220</v>
      </c>
    </row>
    <row r="4342" spans="1:7">
      <c r="A4342" s="270" t="s">
        <v>8530</v>
      </c>
      <c r="B4342" s="270" t="s">
        <v>8529</v>
      </c>
      <c r="C4342" s="270">
        <v>2579</v>
      </c>
      <c r="D4342" s="270">
        <v>1023.375</v>
      </c>
      <c r="E4342" s="270">
        <v>13</v>
      </c>
      <c r="F4342" s="270">
        <v>1.0900000000000001</v>
      </c>
      <c r="G4342" s="270" t="s">
        <v>220</v>
      </c>
    </row>
    <row r="4343" spans="1:7">
      <c r="A4343" s="270" t="s">
        <v>8531</v>
      </c>
      <c r="B4343" s="270" t="s">
        <v>8532</v>
      </c>
      <c r="C4343" s="270">
        <v>2222</v>
      </c>
      <c r="D4343" s="270">
        <v>1015.0549999999999</v>
      </c>
      <c r="E4343" s="270">
        <v>13</v>
      </c>
      <c r="F4343" s="270" t="s">
        <v>356</v>
      </c>
      <c r="G4343" s="270" t="s">
        <v>217</v>
      </c>
    </row>
    <row r="4344" spans="1:7">
      <c r="A4344" s="270" t="s">
        <v>8533</v>
      </c>
      <c r="B4344" s="270" t="s">
        <v>8534</v>
      </c>
      <c r="C4344" s="270">
        <v>2425</v>
      </c>
      <c r="D4344" s="270">
        <v>948.21042857142857</v>
      </c>
      <c r="E4344" s="270">
        <v>10</v>
      </c>
      <c r="F4344" s="270">
        <v>2.09</v>
      </c>
      <c r="G4344" s="270" t="s">
        <v>220</v>
      </c>
    </row>
    <row r="4345" spans="1:7">
      <c r="A4345" s="270" t="s">
        <v>8535</v>
      </c>
      <c r="B4345" s="270" t="s">
        <v>8536</v>
      </c>
      <c r="C4345" s="270">
        <v>2733</v>
      </c>
      <c r="D4345" s="270">
        <v>995.99866666666674</v>
      </c>
      <c r="E4345" s="270">
        <v>12</v>
      </c>
      <c r="F4345" s="270">
        <v>5.9</v>
      </c>
      <c r="G4345" s="270" t="s">
        <v>223</v>
      </c>
    </row>
    <row r="4346" spans="1:7">
      <c r="A4346" s="270" t="s">
        <v>8537</v>
      </c>
      <c r="B4346" s="270" t="s">
        <v>8538</v>
      </c>
      <c r="C4346" s="270">
        <v>2550</v>
      </c>
      <c r="D4346" s="270">
        <v>899</v>
      </c>
      <c r="E4346" s="270">
        <v>8</v>
      </c>
      <c r="F4346" s="270">
        <v>4.6399999999999997</v>
      </c>
      <c r="G4346" s="270" t="s">
        <v>223</v>
      </c>
    </row>
    <row r="4347" spans="1:7">
      <c r="A4347" s="270" t="s">
        <v>8539</v>
      </c>
      <c r="B4347" s="270" t="s">
        <v>8540</v>
      </c>
      <c r="C4347" s="270">
        <v>2627</v>
      </c>
      <c r="D4347" s="270">
        <v>901.16575</v>
      </c>
      <c r="E4347" s="270">
        <v>9</v>
      </c>
      <c r="F4347" s="270">
        <v>4.04</v>
      </c>
      <c r="G4347" s="270" t="s">
        <v>223</v>
      </c>
    </row>
    <row r="4348" spans="1:7">
      <c r="A4348" s="270" t="s">
        <v>8541</v>
      </c>
      <c r="B4348" s="270" t="s">
        <v>8542</v>
      </c>
      <c r="C4348" s="270">
        <v>2775</v>
      </c>
      <c r="D4348" s="270">
        <v>980.5</v>
      </c>
      <c r="E4348" s="270">
        <v>12</v>
      </c>
      <c r="F4348" s="270">
        <v>1.8945454545454545</v>
      </c>
      <c r="G4348" s="270" t="s">
        <v>220</v>
      </c>
    </row>
    <row r="4349" spans="1:7">
      <c r="A4349" s="270" t="s">
        <v>8543</v>
      </c>
      <c r="B4349" s="270" t="s">
        <v>8544</v>
      </c>
      <c r="C4349" s="270">
        <v>2795</v>
      </c>
      <c r="D4349" s="270">
        <v>1035.636</v>
      </c>
      <c r="E4349" s="270">
        <v>14</v>
      </c>
      <c r="F4349" s="270">
        <v>1.1299999999999999</v>
      </c>
      <c r="G4349" s="270" t="s">
        <v>220</v>
      </c>
    </row>
    <row r="4350" spans="1:7">
      <c r="A4350" s="270" t="s">
        <v>8545</v>
      </c>
      <c r="B4350" s="270" t="s">
        <v>8546</v>
      </c>
      <c r="C4350" s="270">
        <v>2049</v>
      </c>
      <c r="D4350" s="270">
        <v>1038.8620000000001</v>
      </c>
      <c r="E4350" s="270">
        <v>14</v>
      </c>
      <c r="F4350" s="270">
        <v>0</v>
      </c>
      <c r="G4350" s="270" t="s">
        <v>217</v>
      </c>
    </row>
    <row r="4351" spans="1:7">
      <c r="A4351" s="270" t="s">
        <v>8547</v>
      </c>
      <c r="B4351" s="270" t="s">
        <v>8548</v>
      </c>
      <c r="C4351" s="270">
        <v>2727</v>
      </c>
      <c r="D4351" s="270">
        <v>1004.4505</v>
      </c>
      <c r="E4351" s="270">
        <v>13</v>
      </c>
      <c r="F4351" s="270">
        <v>2.29</v>
      </c>
      <c r="G4351" s="270" t="s">
        <v>220</v>
      </c>
    </row>
    <row r="4352" spans="1:7">
      <c r="A4352" s="270" t="s">
        <v>8549</v>
      </c>
      <c r="B4352" s="270" t="s">
        <v>8550</v>
      </c>
      <c r="C4352" s="270">
        <v>2311</v>
      </c>
      <c r="D4352" s="270">
        <v>1001.6205454545453</v>
      </c>
      <c r="E4352" s="270">
        <v>13</v>
      </c>
      <c r="F4352" s="270">
        <v>3.14</v>
      </c>
      <c r="G4352" s="270" t="s">
        <v>223</v>
      </c>
    </row>
    <row r="4353" spans="1:7">
      <c r="A4353" s="270" t="s">
        <v>8551</v>
      </c>
      <c r="B4353" s="270" t="s">
        <v>8552</v>
      </c>
      <c r="C4353" s="270">
        <v>2574</v>
      </c>
      <c r="D4353" s="270">
        <v>1038.769</v>
      </c>
      <c r="E4353" s="270">
        <v>14</v>
      </c>
      <c r="F4353" s="270">
        <v>0.63428571428571423</v>
      </c>
      <c r="G4353" s="270" t="s">
        <v>220</v>
      </c>
    </row>
    <row r="4354" spans="1:7">
      <c r="A4354" s="270" t="s">
        <v>8553</v>
      </c>
      <c r="B4354" s="270" t="s">
        <v>8554</v>
      </c>
      <c r="C4354" s="270">
        <v>2256</v>
      </c>
      <c r="D4354" s="270">
        <v>1072.1610000000001</v>
      </c>
      <c r="E4354" s="270">
        <v>15</v>
      </c>
      <c r="F4354" s="270">
        <v>9.8888888888888887E-2</v>
      </c>
      <c r="G4354" s="270" t="s">
        <v>217</v>
      </c>
    </row>
    <row r="4355" spans="1:7">
      <c r="A4355" s="270" t="s">
        <v>8555</v>
      </c>
      <c r="B4355" s="270" t="s">
        <v>8556</v>
      </c>
      <c r="C4355" s="270">
        <v>2036</v>
      </c>
      <c r="D4355" s="270">
        <v>1020.34</v>
      </c>
      <c r="E4355" s="270">
        <v>13</v>
      </c>
      <c r="F4355" s="270">
        <v>0</v>
      </c>
      <c r="G4355" s="270" t="s">
        <v>217</v>
      </c>
    </row>
    <row r="4356" spans="1:7">
      <c r="A4356" s="270" t="s">
        <v>8557</v>
      </c>
      <c r="B4356" s="270" t="s">
        <v>8558</v>
      </c>
      <c r="C4356" s="270">
        <v>2320</v>
      </c>
      <c r="D4356" s="270">
        <v>1030.2629999999999</v>
      </c>
      <c r="E4356" s="270">
        <v>14</v>
      </c>
      <c r="F4356" s="270">
        <v>0.05</v>
      </c>
      <c r="G4356" s="270" t="s">
        <v>217</v>
      </c>
    </row>
    <row r="4357" spans="1:7">
      <c r="A4357" s="270" t="s">
        <v>8559</v>
      </c>
      <c r="B4357" s="270" t="s">
        <v>8558</v>
      </c>
      <c r="C4357" s="270">
        <v>2321</v>
      </c>
      <c r="D4357" s="270">
        <v>1030.2629999999999</v>
      </c>
      <c r="E4357" s="270">
        <v>14</v>
      </c>
      <c r="F4357" s="270">
        <v>0.05</v>
      </c>
      <c r="G4357" s="270" t="s">
        <v>217</v>
      </c>
    </row>
    <row r="4358" spans="1:7">
      <c r="A4358" s="270" t="s">
        <v>8560</v>
      </c>
      <c r="B4358" s="270" t="s">
        <v>8561</v>
      </c>
      <c r="C4358" s="270">
        <v>2340</v>
      </c>
      <c r="D4358" s="270">
        <v>1085.3679999999999</v>
      </c>
      <c r="E4358" s="270">
        <v>16</v>
      </c>
      <c r="F4358" s="270">
        <v>2.0299999999999998</v>
      </c>
      <c r="G4358" s="270" t="s">
        <v>220</v>
      </c>
    </row>
    <row r="4359" spans="1:7">
      <c r="A4359" s="270" t="s">
        <v>8562</v>
      </c>
      <c r="B4359" s="270" t="s">
        <v>8563</v>
      </c>
      <c r="C4359" s="270">
        <v>2342</v>
      </c>
      <c r="D4359" s="270">
        <v>1026.0450000000001</v>
      </c>
      <c r="E4359" s="270">
        <v>14</v>
      </c>
      <c r="F4359" s="270">
        <v>3.34</v>
      </c>
      <c r="G4359" s="270" t="s">
        <v>223</v>
      </c>
    </row>
    <row r="4360" spans="1:7">
      <c r="A4360" s="270" t="s">
        <v>8564</v>
      </c>
      <c r="B4360" s="270" t="s">
        <v>8565</v>
      </c>
      <c r="C4360" s="270">
        <v>2850</v>
      </c>
      <c r="D4360" s="270">
        <v>1028.25</v>
      </c>
      <c r="E4360" s="270">
        <v>14</v>
      </c>
      <c r="F4360" s="270">
        <v>2.89</v>
      </c>
      <c r="G4360" s="270" t="s">
        <v>223</v>
      </c>
    </row>
    <row r="4361" spans="1:7">
      <c r="A4361" s="270" t="s">
        <v>8566</v>
      </c>
      <c r="B4361" s="270" t="s">
        <v>8565</v>
      </c>
      <c r="C4361" s="270">
        <v>2852</v>
      </c>
      <c r="D4361" s="270">
        <v>1028.25</v>
      </c>
      <c r="E4361" s="270">
        <v>14</v>
      </c>
      <c r="F4361" s="270">
        <v>2.89</v>
      </c>
      <c r="G4361" s="270" t="s">
        <v>223</v>
      </c>
    </row>
    <row r="4362" spans="1:7">
      <c r="A4362" s="270" t="s">
        <v>8567</v>
      </c>
      <c r="B4362" s="270" t="s">
        <v>8568</v>
      </c>
      <c r="C4362" s="270">
        <v>2251</v>
      </c>
      <c r="D4362" s="270">
        <v>1074.769</v>
      </c>
      <c r="E4362" s="270">
        <v>15</v>
      </c>
      <c r="F4362" s="270">
        <v>0</v>
      </c>
      <c r="G4362" s="270" t="s">
        <v>217</v>
      </c>
    </row>
    <row r="4363" spans="1:7">
      <c r="A4363" s="270" t="s">
        <v>8569</v>
      </c>
      <c r="B4363" s="270" t="s">
        <v>8568</v>
      </c>
      <c r="C4363" s="270">
        <v>2260</v>
      </c>
      <c r="D4363" s="270">
        <v>1074.769</v>
      </c>
      <c r="E4363" s="270">
        <v>15</v>
      </c>
      <c r="F4363" s="270">
        <v>0</v>
      </c>
      <c r="G4363" s="270" t="s">
        <v>217</v>
      </c>
    </row>
    <row r="4364" spans="1:7">
      <c r="A4364" s="270" t="s">
        <v>8570</v>
      </c>
      <c r="B4364" s="270" t="s">
        <v>8571</v>
      </c>
      <c r="C4364" s="270">
        <v>2213</v>
      </c>
      <c r="D4364" s="270">
        <v>1074.079</v>
      </c>
      <c r="E4364" s="270">
        <v>15</v>
      </c>
      <c r="F4364" s="270">
        <v>2.99</v>
      </c>
      <c r="G4364" s="270" t="s">
        <v>223</v>
      </c>
    </row>
    <row r="4365" spans="1:7">
      <c r="A4365" s="270" t="s">
        <v>8572</v>
      </c>
      <c r="B4365" s="270" t="s">
        <v>8571</v>
      </c>
      <c r="C4365" s="270">
        <v>2710</v>
      </c>
      <c r="D4365" s="270">
        <v>1074.079</v>
      </c>
      <c r="E4365" s="270">
        <v>15</v>
      </c>
      <c r="F4365" s="270">
        <v>2.99</v>
      </c>
      <c r="G4365" s="270" t="s">
        <v>223</v>
      </c>
    </row>
    <row r="4366" spans="1:7">
      <c r="A4366" s="270" t="s">
        <v>8573</v>
      </c>
      <c r="B4366" s="270" t="s">
        <v>8574</v>
      </c>
      <c r="C4366" s="270">
        <v>2571</v>
      </c>
      <c r="D4366" s="270">
        <v>1055.011</v>
      </c>
      <c r="E4366" s="270">
        <v>15</v>
      </c>
      <c r="F4366" s="270">
        <v>0.59</v>
      </c>
      <c r="G4366" s="270" t="s">
        <v>220</v>
      </c>
    </row>
    <row r="4367" spans="1:7">
      <c r="A4367" s="270" t="s">
        <v>8575</v>
      </c>
      <c r="B4367" s="270" t="s">
        <v>8576</v>
      </c>
      <c r="C4367" s="270">
        <v>2571</v>
      </c>
      <c r="D4367" s="270">
        <v>1055.011</v>
      </c>
      <c r="E4367" s="270">
        <v>15</v>
      </c>
      <c r="F4367" s="270">
        <v>0.37</v>
      </c>
      <c r="G4367" s="270" t="s">
        <v>220</v>
      </c>
    </row>
    <row r="4368" spans="1:7">
      <c r="A4368" s="270" t="s">
        <v>8577</v>
      </c>
      <c r="B4368" s="270" t="s">
        <v>8578</v>
      </c>
      <c r="C4368" s="270">
        <v>2611</v>
      </c>
      <c r="D4368" s="270">
        <v>1050.76</v>
      </c>
      <c r="E4368" s="270">
        <v>14</v>
      </c>
      <c r="F4368" s="270">
        <v>0.56000000000000005</v>
      </c>
      <c r="G4368" s="270" t="s">
        <v>220</v>
      </c>
    </row>
    <row r="4369" spans="1:7">
      <c r="A4369" s="270" t="s">
        <v>8579</v>
      </c>
      <c r="B4369" s="270" t="s">
        <v>8580</v>
      </c>
      <c r="C4369" s="270">
        <v>2824</v>
      </c>
      <c r="D4369" s="270">
        <v>1089</v>
      </c>
      <c r="E4369" s="270">
        <v>16</v>
      </c>
      <c r="F4369" s="270">
        <v>6.5616666666666665</v>
      </c>
      <c r="G4369" s="270" t="s">
        <v>226</v>
      </c>
    </row>
    <row r="4370" spans="1:7">
      <c r="A4370" s="270" t="s">
        <v>8581</v>
      </c>
      <c r="B4370" s="270" t="s">
        <v>8582</v>
      </c>
      <c r="C4370" s="270">
        <v>2486</v>
      </c>
      <c r="D4370" s="270">
        <v>995.58799999999997</v>
      </c>
      <c r="E4370" s="270">
        <v>12</v>
      </c>
      <c r="F4370" s="270">
        <v>0.12</v>
      </c>
      <c r="G4370" s="270" t="s">
        <v>217</v>
      </c>
    </row>
    <row r="4371" spans="1:7">
      <c r="A4371" s="270" t="s">
        <v>8583</v>
      </c>
      <c r="B4371" s="270" t="s">
        <v>8584</v>
      </c>
      <c r="C4371" s="270">
        <v>2469</v>
      </c>
      <c r="D4371" s="270">
        <v>816.53800000000001</v>
      </c>
      <c r="E4371" s="270">
        <v>5</v>
      </c>
      <c r="F4371" s="270">
        <v>3.1256666666666666</v>
      </c>
      <c r="G4371" s="270" t="s">
        <v>223</v>
      </c>
    </row>
    <row r="4372" spans="1:7">
      <c r="A4372" s="270" t="s">
        <v>8585</v>
      </c>
      <c r="B4372" s="270" t="s">
        <v>8586</v>
      </c>
      <c r="C4372" s="270">
        <v>2462</v>
      </c>
      <c r="D4372" s="270">
        <v>911.37</v>
      </c>
      <c r="E4372" s="270">
        <v>9</v>
      </c>
      <c r="F4372" s="270">
        <v>2.46</v>
      </c>
      <c r="G4372" s="270" t="s">
        <v>223</v>
      </c>
    </row>
    <row r="4373" spans="1:7">
      <c r="A4373" s="270" t="s">
        <v>8587</v>
      </c>
      <c r="B4373" s="270" t="s">
        <v>8588</v>
      </c>
      <c r="C4373" s="270">
        <v>2388</v>
      </c>
      <c r="D4373" s="270">
        <v>976.49</v>
      </c>
      <c r="E4373" s="270">
        <v>12</v>
      </c>
      <c r="F4373" s="270">
        <v>7.23</v>
      </c>
      <c r="G4373" s="270" t="s">
        <v>226</v>
      </c>
    </row>
    <row r="4374" spans="1:7">
      <c r="A4374" s="270" t="s">
        <v>8589</v>
      </c>
      <c r="B4374" s="270" t="s">
        <v>8590</v>
      </c>
      <c r="C4374" s="270">
        <v>2627</v>
      </c>
      <c r="D4374" s="270">
        <v>0</v>
      </c>
      <c r="E4374" s="270">
        <v>5</v>
      </c>
      <c r="F4374" s="270">
        <v>3.7250000000000005</v>
      </c>
      <c r="G4374" s="270" t="s">
        <v>223</v>
      </c>
    </row>
    <row r="4375" spans="1:7">
      <c r="A4375" s="270" t="s">
        <v>8591</v>
      </c>
      <c r="B4375" s="270" t="s">
        <v>8592</v>
      </c>
      <c r="C4375" s="270">
        <v>2478</v>
      </c>
      <c r="D4375" s="270">
        <v>959.63599999999997</v>
      </c>
      <c r="E4375" s="270">
        <v>11</v>
      </c>
      <c r="F4375" s="270">
        <v>0.76076923076923064</v>
      </c>
      <c r="G4375" s="270" t="s">
        <v>220</v>
      </c>
    </row>
    <row r="4376" spans="1:7">
      <c r="A4376" s="270" t="s">
        <v>8593</v>
      </c>
      <c r="B4376" s="270" t="s">
        <v>8594</v>
      </c>
      <c r="C4376" s="270">
        <v>2478</v>
      </c>
      <c r="D4376" s="270">
        <v>1016.875</v>
      </c>
      <c r="E4376" s="270">
        <v>13</v>
      </c>
      <c r="F4376" s="270">
        <v>0.96</v>
      </c>
      <c r="G4376" s="270" t="s">
        <v>220</v>
      </c>
    </row>
    <row r="4377" spans="1:7">
      <c r="A4377" s="270" t="s">
        <v>8595</v>
      </c>
      <c r="B4377" s="270" t="s">
        <v>8596</v>
      </c>
      <c r="C4377" s="270">
        <v>2720</v>
      </c>
      <c r="D4377" s="270">
        <v>1047</v>
      </c>
      <c r="E4377" s="270">
        <v>14</v>
      </c>
      <c r="F4377" s="270">
        <v>2.334117647058823</v>
      </c>
      <c r="G4377" s="270" t="s">
        <v>220</v>
      </c>
    </row>
    <row r="4378" spans="1:7">
      <c r="A4378" s="270" t="s">
        <v>8597</v>
      </c>
      <c r="B4378" s="270" t="s">
        <v>8598</v>
      </c>
      <c r="C4378" s="270">
        <v>2879</v>
      </c>
      <c r="D4378" s="270">
        <v>992.98366666666664</v>
      </c>
      <c r="E4378" s="270">
        <v>12</v>
      </c>
      <c r="F4378" s="270">
        <v>12.05</v>
      </c>
      <c r="G4378" s="270" t="s">
        <v>229</v>
      </c>
    </row>
    <row r="4379" spans="1:7">
      <c r="A4379" s="270" t="s">
        <v>8599</v>
      </c>
      <c r="B4379" s="270" t="s">
        <v>8600</v>
      </c>
      <c r="C4379" s="270">
        <v>2361</v>
      </c>
      <c r="D4379" s="270">
        <v>936</v>
      </c>
      <c r="E4379" s="270">
        <v>10</v>
      </c>
      <c r="F4379" s="270">
        <v>5.0628571428571432</v>
      </c>
      <c r="G4379" s="270" t="s">
        <v>223</v>
      </c>
    </row>
    <row r="4380" spans="1:7">
      <c r="A4380" s="270" t="s">
        <v>8601</v>
      </c>
      <c r="B4380" s="270" t="s">
        <v>8602</v>
      </c>
      <c r="C4380" s="270">
        <v>2324</v>
      </c>
      <c r="D4380" s="270">
        <v>958</v>
      </c>
      <c r="E4380" s="270">
        <v>11</v>
      </c>
      <c r="F4380" s="270">
        <v>1.65</v>
      </c>
      <c r="G4380" s="270" t="s">
        <v>220</v>
      </c>
    </row>
    <row r="4381" spans="1:7">
      <c r="A4381" s="270" t="s">
        <v>8603</v>
      </c>
      <c r="B4381" s="270" t="s">
        <v>8604</v>
      </c>
      <c r="C4381" s="270">
        <v>2648</v>
      </c>
      <c r="D4381" s="270">
        <v>980</v>
      </c>
      <c r="E4381" s="270">
        <v>12</v>
      </c>
      <c r="F4381" s="270">
        <v>5.0949999999999998</v>
      </c>
      <c r="G4381" s="270" t="s">
        <v>223</v>
      </c>
    </row>
    <row r="4382" spans="1:7">
      <c r="A4382" s="270" t="s">
        <v>8605</v>
      </c>
      <c r="B4382" s="270" t="s">
        <v>8606</v>
      </c>
      <c r="C4382" s="270">
        <v>2824</v>
      </c>
      <c r="D4382" s="270">
        <v>1089</v>
      </c>
      <c r="E4382" s="270">
        <v>16</v>
      </c>
      <c r="F4382" s="270">
        <v>6.54</v>
      </c>
      <c r="G4382" s="270" t="s">
        <v>226</v>
      </c>
    </row>
    <row r="4383" spans="1:7">
      <c r="A4383" s="270" t="s">
        <v>8607</v>
      </c>
      <c r="B4383" s="270" t="s">
        <v>8608</v>
      </c>
      <c r="C4383" s="270">
        <v>2829</v>
      </c>
      <c r="D4383" s="270">
        <v>1055</v>
      </c>
      <c r="E4383" s="270">
        <v>15</v>
      </c>
      <c r="F4383" s="270">
        <v>6.4399999999999995</v>
      </c>
      <c r="G4383" s="270" t="s">
        <v>226</v>
      </c>
    </row>
    <row r="4384" spans="1:7">
      <c r="A4384" s="270" t="s">
        <v>8609</v>
      </c>
      <c r="B4384" s="270" t="s">
        <v>8610</v>
      </c>
      <c r="C4384" s="270">
        <v>2714</v>
      </c>
      <c r="D4384" s="270">
        <v>1034.971</v>
      </c>
      <c r="E4384" s="270">
        <v>14</v>
      </c>
      <c r="F4384" s="270">
        <v>1.88</v>
      </c>
      <c r="G4384" s="270" t="s">
        <v>220</v>
      </c>
    </row>
    <row r="4385" spans="1:7">
      <c r="A4385" s="270" t="s">
        <v>8611</v>
      </c>
      <c r="B4385" s="270" t="s">
        <v>8612</v>
      </c>
      <c r="C4385" s="270">
        <v>2343</v>
      </c>
      <c r="D4385" s="270">
        <v>1011</v>
      </c>
      <c r="E4385" s="270">
        <v>13</v>
      </c>
      <c r="F4385" s="270">
        <v>3.36</v>
      </c>
      <c r="G4385" s="270" t="s">
        <v>223</v>
      </c>
    </row>
    <row r="4386" spans="1:7">
      <c r="A4386" s="270" t="s">
        <v>8613</v>
      </c>
      <c r="B4386" s="270" t="s">
        <v>8614</v>
      </c>
      <c r="C4386" s="270">
        <v>2630</v>
      </c>
      <c r="D4386" s="270">
        <v>1054.941</v>
      </c>
      <c r="E4386" s="270">
        <v>15</v>
      </c>
      <c r="F4386" s="270">
        <v>2.1578947368421058</v>
      </c>
      <c r="G4386" s="270" t="s">
        <v>220</v>
      </c>
    </row>
    <row r="4387" spans="1:7">
      <c r="A4387" s="270" t="s">
        <v>8615</v>
      </c>
      <c r="B4387" s="270" t="s">
        <v>8616</v>
      </c>
      <c r="C4387" s="270">
        <v>2879</v>
      </c>
      <c r="D4387" s="270">
        <v>992.98366666666664</v>
      </c>
      <c r="E4387" s="270">
        <v>12</v>
      </c>
      <c r="F4387" s="270">
        <v>9.9700000000000006</v>
      </c>
      <c r="G4387" s="270" t="s">
        <v>226</v>
      </c>
    </row>
    <row r="4388" spans="1:7">
      <c r="A4388" s="270" t="s">
        <v>8617</v>
      </c>
      <c r="B4388" s="270" t="s">
        <v>8618</v>
      </c>
      <c r="C4388" s="270">
        <v>2721</v>
      </c>
      <c r="D4388" s="270">
        <v>946</v>
      </c>
      <c r="E4388" s="270">
        <v>10</v>
      </c>
      <c r="F4388" s="270">
        <v>3.8</v>
      </c>
      <c r="G4388" s="270" t="s">
        <v>223</v>
      </c>
    </row>
    <row r="4389" spans="1:7">
      <c r="A4389" s="270" t="s">
        <v>8619</v>
      </c>
      <c r="B4389" s="270" t="s">
        <v>8618</v>
      </c>
      <c r="C4389" s="270">
        <v>2810</v>
      </c>
      <c r="D4389" s="270">
        <v>946</v>
      </c>
      <c r="E4389" s="270">
        <v>10</v>
      </c>
      <c r="F4389" s="270">
        <v>3.8</v>
      </c>
      <c r="G4389" s="270" t="s">
        <v>223</v>
      </c>
    </row>
    <row r="4390" spans="1:7">
      <c r="A4390" s="270" t="s">
        <v>8620</v>
      </c>
      <c r="B4390" s="270" t="s">
        <v>8621</v>
      </c>
      <c r="C4390" s="270">
        <v>2365</v>
      </c>
      <c r="D4390" s="270">
        <v>1005</v>
      </c>
      <c r="E4390" s="270">
        <v>13</v>
      </c>
      <c r="F4390" s="270">
        <v>3.85</v>
      </c>
      <c r="G4390" s="270" t="s">
        <v>223</v>
      </c>
    </row>
    <row r="4391" spans="1:7">
      <c r="A4391" s="270" t="s">
        <v>8622</v>
      </c>
      <c r="B4391" s="270" t="s">
        <v>8621</v>
      </c>
      <c r="C4391" s="270">
        <v>2370</v>
      </c>
      <c r="D4391" s="270">
        <v>1005</v>
      </c>
      <c r="E4391" s="270">
        <v>13</v>
      </c>
      <c r="F4391" s="270">
        <v>3.85</v>
      </c>
      <c r="G4391" s="270" t="s">
        <v>223</v>
      </c>
    </row>
    <row r="4392" spans="1:7">
      <c r="A4392" s="270" t="s">
        <v>8623</v>
      </c>
      <c r="B4392" s="270" t="s">
        <v>8624</v>
      </c>
      <c r="C4392" s="270">
        <v>2871</v>
      </c>
      <c r="D4392" s="270">
        <v>1030.5060714285714</v>
      </c>
      <c r="E4392" s="270">
        <v>14</v>
      </c>
      <c r="F4392" s="270">
        <v>3.8</v>
      </c>
      <c r="G4392" s="270" t="s">
        <v>223</v>
      </c>
    </row>
    <row r="4393" spans="1:7">
      <c r="A4393" s="270" t="s">
        <v>8625</v>
      </c>
      <c r="B4393" s="270" t="s">
        <v>8626</v>
      </c>
      <c r="C4393" s="270">
        <v>2849</v>
      </c>
      <c r="D4393" s="270">
        <v>1004.857</v>
      </c>
      <c r="E4393" s="270">
        <v>13</v>
      </c>
      <c r="F4393" s="270">
        <v>3.5684999999999993</v>
      </c>
      <c r="G4393" s="270" t="s">
        <v>223</v>
      </c>
    </row>
    <row r="4394" spans="1:7">
      <c r="A4394" s="270" t="s">
        <v>8627</v>
      </c>
      <c r="B4394" s="270" t="s">
        <v>8628</v>
      </c>
      <c r="C4394" s="270">
        <v>2810</v>
      </c>
      <c r="D4394" s="270">
        <v>1033.912</v>
      </c>
      <c r="E4394" s="270">
        <v>14</v>
      </c>
      <c r="F4394" s="270">
        <v>3.84</v>
      </c>
      <c r="G4394" s="270" t="s">
        <v>223</v>
      </c>
    </row>
    <row r="4395" spans="1:7">
      <c r="A4395" s="270" t="s">
        <v>8629</v>
      </c>
      <c r="B4395" s="270" t="s">
        <v>8628</v>
      </c>
      <c r="C4395" s="270">
        <v>2871</v>
      </c>
      <c r="D4395" s="270">
        <v>1033.912</v>
      </c>
      <c r="E4395" s="270">
        <v>14</v>
      </c>
      <c r="F4395" s="270">
        <v>3.84</v>
      </c>
      <c r="G4395" s="270" t="s">
        <v>223</v>
      </c>
    </row>
    <row r="4396" spans="1:7">
      <c r="A4396" s="270" t="s">
        <v>8630</v>
      </c>
      <c r="B4396" s="270" t="s">
        <v>8631</v>
      </c>
      <c r="C4396" s="270">
        <v>2281</v>
      </c>
      <c r="D4396" s="270">
        <v>1079.8889999999999</v>
      </c>
      <c r="E4396" s="270">
        <v>16</v>
      </c>
      <c r="F4396" s="270">
        <v>0.10999999999999999</v>
      </c>
      <c r="G4396" s="270" t="s">
        <v>217</v>
      </c>
    </row>
    <row r="4397" spans="1:7">
      <c r="A4397" s="270" t="s">
        <v>8632</v>
      </c>
      <c r="B4397" s="270" t="s">
        <v>8633</v>
      </c>
      <c r="C4397" s="270">
        <v>2880</v>
      </c>
      <c r="D4397" s="270">
        <v>1012.1573000000001</v>
      </c>
      <c r="E4397" s="270">
        <v>13</v>
      </c>
      <c r="F4397" s="270">
        <v>4.41</v>
      </c>
      <c r="G4397" s="270" t="s">
        <v>223</v>
      </c>
    </row>
    <row r="4398" spans="1:7">
      <c r="A4398" s="270" t="s">
        <v>8634</v>
      </c>
      <c r="B4398" s="270" t="s">
        <v>8635</v>
      </c>
      <c r="C4398" s="270">
        <v>2470</v>
      </c>
      <c r="D4398" s="270">
        <v>971.63599999999997</v>
      </c>
      <c r="E4398" s="270">
        <v>11</v>
      </c>
      <c r="F4398" s="270">
        <v>1.57</v>
      </c>
      <c r="G4398" s="270" t="s">
        <v>220</v>
      </c>
    </row>
    <row r="4399" spans="1:7">
      <c r="A4399" s="270" t="s">
        <v>8636</v>
      </c>
      <c r="B4399" s="270" t="s">
        <v>8637</v>
      </c>
      <c r="C4399" s="270">
        <v>2446</v>
      </c>
      <c r="D4399" s="270">
        <v>991.42899999999997</v>
      </c>
      <c r="E4399" s="270">
        <v>12</v>
      </c>
      <c r="F4399" s="270">
        <v>2.4764705882352942</v>
      </c>
      <c r="G4399" s="270" t="s">
        <v>223</v>
      </c>
    </row>
    <row r="4400" spans="1:7">
      <c r="A4400" s="270" t="s">
        <v>8638</v>
      </c>
      <c r="B4400" s="270" t="s">
        <v>8639</v>
      </c>
      <c r="C4400" s="270">
        <v>2845</v>
      </c>
      <c r="D4400" s="270">
        <v>979.06999999999994</v>
      </c>
      <c r="E4400" s="270">
        <v>12</v>
      </c>
      <c r="F4400" s="270">
        <v>1.1299999999999999</v>
      </c>
      <c r="G4400" s="270" t="s">
        <v>220</v>
      </c>
    </row>
    <row r="4401" spans="1:7">
      <c r="A4401" s="270" t="s">
        <v>8640</v>
      </c>
      <c r="B4401" s="270" t="s">
        <v>8641</v>
      </c>
      <c r="C4401" s="270">
        <v>2323</v>
      </c>
      <c r="D4401" s="270">
        <v>931.48</v>
      </c>
      <c r="E4401" s="270">
        <v>10</v>
      </c>
      <c r="F4401" s="270">
        <v>0.37363636363636366</v>
      </c>
      <c r="G4401" s="270" t="s">
        <v>220</v>
      </c>
    </row>
    <row r="4402" spans="1:7">
      <c r="A4402" s="270" t="s">
        <v>8642</v>
      </c>
      <c r="B4402" s="270" t="s">
        <v>8643</v>
      </c>
      <c r="C4402" s="270">
        <v>2756</v>
      </c>
      <c r="D4402" s="270">
        <v>1049.9169999999999</v>
      </c>
      <c r="E4402" s="270">
        <v>14</v>
      </c>
      <c r="F4402" s="270">
        <v>0.16</v>
      </c>
      <c r="G4402" s="270" t="s">
        <v>217</v>
      </c>
    </row>
    <row r="4403" spans="1:7">
      <c r="A4403" s="270" t="s">
        <v>8644</v>
      </c>
      <c r="B4403" s="270" t="s">
        <v>8645</v>
      </c>
      <c r="C4403" s="270">
        <v>2756</v>
      </c>
      <c r="D4403" s="270">
        <v>1069.473</v>
      </c>
      <c r="E4403" s="270">
        <v>15</v>
      </c>
      <c r="F4403" s="270">
        <v>0.08</v>
      </c>
      <c r="G4403" s="270" t="s">
        <v>217</v>
      </c>
    </row>
    <row r="4404" spans="1:7">
      <c r="A4404" s="270" t="s">
        <v>8646</v>
      </c>
      <c r="B4404" s="270" t="s">
        <v>8647</v>
      </c>
      <c r="C4404" s="270">
        <v>0</v>
      </c>
      <c r="D4404" s="270">
        <v>1113.223</v>
      </c>
      <c r="E4404" s="270">
        <v>17</v>
      </c>
      <c r="F4404" s="270">
        <v>2.2897980718499691E-5</v>
      </c>
      <c r="G4404" s="270" t="s">
        <v>217</v>
      </c>
    </row>
    <row r="4405" spans="1:7">
      <c r="A4405" s="270" t="s">
        <v>8648</v>
      </c>
      <c r="B4405" s="270" t="s">
        <v>8647</v>
      </c>
      <c r="C4405" s="270">
        <v>1660</v>
      </c>
      <c r="D4405" s="270">
        <v>1113.223</v>
      </c>
      <c r="E4405" s="270">
        <v>17</v>
      </c>
      <c r="F4405" s="270" t="s">
        <v>356</v>
      </c>
      <c r="G4405" s="270" t="s">
        <v>217</v>
      </c>
    </row>
    <row r="4406" spans="1:7">
      <c r="A4406" s="270" t="s">
        <v>8649</v>
      </c>
      <c r="B4406" s="270" t="s">
        <v>8647</v>
      </c>
      <c r="C4406" s="270">
        <v>2105</v>
      </c>
      <c r="D4406" s="270">
        <v>1113.223</v>
      </c>
      <c r="E4406" s="270">
        <v>17</v>
      </c>
      <c r="F4406" s="270" t="s">
        <v>356</v>
      </c>
      <c r="G4406" s="270" t="s">
        <v>217</v>
      </c>
    </row>
    <row r="4407" spans="1:7">
      <c r="A4407" s="270" t="s">
        <v>8650</v>
      </c>
      <c r="B4407" s="270" t="s">
        <v>8647</v>
      </c>
      <c r="C4407" s="270">
        <v>2106</v>
      </c>
      <c r="D4407" s="270">
        <v>1113.223</v>
      </c>
      <c r="E4407" s="270">
        <v>17</v>
      </c>
      <c r="F4407" s="270" t="s">
        <v>356</v>
      </c>
      <c r="G4407" s="270" t="s">
        <v>217</v>
      </c>
    </row>
    <row r="4408" spans="1:7">
      <c r="A4408" s="270" t="s">
        <v>8651</v>
      </c>
      <c r="B4408" s="270" t="s">
        <v>8647</v>
      </c>
      <c r="C4408" s="270">
        <v>2107</v>
      </c>
      <c r="D4408" s="270">
        <v>1113.223</v>
      </c>
      <c r="E4408" s="270">
        <v>17</v>
      </c>
      <c r="F4408" s="270" t="s">
        <v>356</v>
      </c>
      <c r="G4408" s="270" t="s">
        <v>217</v>
      </c>
    </row>
    <row r="4409" spans="1:7">
      <c r="A4409" s="270" t="s">
        <v>8652</v>
      </c>
      <c r="B4409" s="270" t="s">
        <v>8647</v>
      </c>
      <c r="C4409" s="270">
        <v>2108</v>
      </c>
      <c r="D4409" s="270">
        <v>1113.223</v>
      </c>
      <c r="E4409" s="270">
        <v>17</v>
      </c>
      <c r="F4409" s="270" t="s">
        <v>356</v>
      </c>
      <c r="G4409" s="270" t="s">
        <v>217</v>
      </c>
    </row>
    <row r="4410" spans="1:7">
      <c r="A4410" s="270" t="s">
        <v>8653</v>
      </c>
      <c r="B4410" s="270" t="s">
        <v>8654</v>
      </c>
      <c r="C4410" s="270">
        <v>2469</v>
      </c>
      <c r="D4410" s="270">
        <v>887.39666666666665</v>
      </c>
      <c r="E4410" s="270">
        <v>8</v>
      </c>
      <c r="F4410" s="270">
        <v>4.16</v>
      </c>
      <c r="G4410" s="270" t="s">
        <v>223</v>
      </c>
    </row>
    <row r="4411" spans="1:7">
      <c r="A4411" s="270" t="s">
        <v>8655</v>
      </c>
      <c r="B4411" s="270" t="s">
        <v>8656</v>
      </c>
      <c r="C4411" s="270">
        <v>2875</v>
      </c>
      <c r="D4411" s="270">
        <v>1008.5635000000001</v>
      </c>
      <c r="E4411" s="270">
        <v>13</v>
      </c>
      <c r="F4411" s="270">
        <v>5.51</v>
      </c>
      <c r="G4411" s="270" t="s">
        <v>223</v>
      </c>
    </row>
    <row r="4412" spans="1:7">
      <c r="A4412" s="270" t="s">
        <v>8657</v>
      </c>
      <c r="B4412" s="270" t="s">
        <v>8658</v>
      </c>
      <c r="C4412" s="270">
        <v>2287</v>
      </c>
      <c r="D4412" s="270">
        <v>1007.0512857142858</v>
      </c>
      <c r="E4412" s="270">
        <v>13</v>
      </c>
      <c r="F4412" s="270">
        <v>0</v>
      </c>
      <c r="G4412" s="270" t="s">
        <v>217</v>
      </c>
    </row>
    <row r="4413" spans="1:7">
      <c r="A4413" s="270" t="s">
        <v>8659</v>
      </c>
      <c r="B4413" s="270" t="s">
        <v>8660</v>
      </c>
      <c r="C4413" s="270">
        <v>2658</v>
      </c>
      <c r="D4413" s="270">
        <v>1034.222</v>
      </c>
      <c r="E4413" s="270">
        <v>14</v>
      </c>
      <c r="F4413" s="270">
        <v>3.34</v>
      </c>
      <c r="G4413" s="270" t="s">
        <v>223</v>
      </c>
    </row>
    <row r="4414" spans="1:7">
      <c r="A4414" s="270" t="s">
        <v>8661</v>
      </c>
      <c r="B4414" s="270" t="s">
        <v>8662</v>
      </c>
      <c r="C4414" s="270">
        <v>2172</v>
      </c>
      <c r="D4414" s="270">
        <v>1103.78</v>
      </c>
      <c r="E4414" s="270">
        <v>17</v>
      </c>
      <c r="F4414" s="270">
        <v>2.23</v>
      </c>
      <c r="G4414" s="270" t="s">
        <v>220</v>
      </c>
    </row>
    <row r="4415" spans="1:7">
      <c r="A4415" s="270" t="s">
        <v>8663</v>
      </c>
      <c r="B4415" s="270" t="s">
        <v>8664</v>
      </c>
      <c r="C4415" s="270">
        <v>2761</v>
      </c>
      <c r="D4415" s="270">
        <v>1008.371</v>
      </c>
      <c r="E4415" s="270">
        <v>13</v>
      </c>
      <c r="F4415" s="270">
        <v>0</v>
      </c>
      <c r="G4415" s="270" t="s">
        <v>217</v>
      </c>
    </row>
    <row r="4416" spans="1:7">
      <c r="A4416" s="270" t="s">
        <v>8665</v>
      </c>
      <c r="B4416" s="270" t="s">
        <v>8666</v>
      </c>
      <c r="C4416" s="270">
        <v>2347</v>
      </c>
      <c r="D4416" s="270">
        <v>981.6588571428573</v>
      </c>
      <c r="E4416" s="270">
        <v>12</v>
      </c>
      <c r="F4416" s="270">
        <v>4.63</v>
      </c>
      <c r="G4416" s="270" t="s">
        <v>223</v>
      </c>
    </row>
    <row r="4417" spans="1:7">
      <c r="A4417" s="270" t="s">
        <v>8667</v>
      </c>
      <c r="B4417" s="270" t="s">
        <v>8668</v>
      </c>
      <c r="C4417" s="270">
        <v>2631</v>
      </c>
      <c r="D4417" s="270">
        <v>1000.5775333333332</v>
      </c>
      <c r="E4417" s="270">
        <v>12</v>
      </c>
      <c r="F4417" s="270">
        <v>3.67</v>
      </c>
      <c r="G4417" s="270" t="s">
        <v>223</v>
      </c>
    </row>
    <row r="4418" spans="1:7">
      <c r="A4418" s="270" t="s">
        <v>8669</v>
      </c>
      <c r="B4418" s="270" t="s">
        <v>8670</v>
      </c>
      <c r="C4418" s="270">
        <v>2250</v>
      </c>
      <c r="D4418" s="270">
        <v>1029.088</v>
      </c>
      <c r="E4418" s="270">
        <v>14</v>
      </c>
      <c r="F4418" s="270">
        <v>0.44516129032258051</v>
      </c>
      <c r="G4418" s="270" t="s">
        <v>220</v>
      </c>
    </row>
    <row r="4419" spans="1:7">
      <c r="A4419" s="270" t="s">
        <v>8671</v>
      </c>
      <c r="B4419" s="270" t="s">
        <v>8672</v>
      </c>
      <c r="C4419" s="270">
        <v>2250</v>
      </c>
      <c r="D4419" s="270">
        <v>1017.083</v>
      </c>
      <c r="E4419" s="270">
        <v>13</v>
      </c>
      <c r="F4419" s="270">
        <v>0.44516129032258051</v>
      </c>
      <c r="G4419" s="270" t="s">
        <v>220</v>
      </c>
    </row>
    <row r="4420" spans="1:7">
      <c r="A4420" s="270" t="s">
        <v>8673</v>
      </c>
      <c r="B4420" s="270" t="s">
        <v>8674</v>
      </c>
      <c r="C4420" s="270">
        <v>2027</v>
      </c>
      <c r="D4420" s="270">
        <v>1115</v>
      </c>
      <c r="E4420" s="270">
        <v>17</v>
      </c>
      <c r="F4420" s="270">
        <v>0</v>
      </c>
      <c r="G4420" s="270" t="s">
        <v>217</v>
      </c>
    </row>
    <row r="4421" spans="1:7">
      <c r="A4421" s="270" t="s">
        <v>8675</v>
      </c>
      <c r="B4421" s="270" t="s">
        <v>8676</v>
      </c>
      <c r="C4421" s="270">
        <v>2259</v>
      </c>
      <c r="D4421" s="270">
        <v>1042.3040000000001</v>
      </c>
      <c r="E4421" s="270">
        <v>14</v>
      </c>
      <c r="F4421" s="270">
        <v>0.24000000000000005</v>
      </c>
      <c r="G4421" s="270" t="s">
        <v>220</v>
      </c>
    </row>
    <row r="4422" spans="1:7">
      <c r="A4422" s="270" t="s">
        <v>8677</v>
      </c>
      <c r="B4422" s="270" t="s">
        <v>8678</v>
      </c>
      <c r="C4422" s="270">
        <v>2539</v>
      </c>
      <c r="D4422" s="270">
        <v>0</v>
      </c>
      <c r="E4422" s="270">
        <v>10</v>
      </c>
      <c r="F4422" s="270">
        <v>1.6785714285714286</v>
      </c>
      <c r="G4422" s="270" t="s">
        <v>220</v>
      </c>
    </row>
    <row r="4423" spans="1:7">
      <c r="A4423" s="270" t="s">
        <v>8679</v>
      </c>
      <c r="B4423" s="270" t="s">
        <v>8680</v>
      </c>
      <c r="C4423" s="270">
        <v>2880</v>
      </c>
      <c r="D4423" s="270">
        <v>1012.1573000000001</v>
      </c>
      <c r="E4423" s="270">
        <v>13</v>
      </c>
      <c r="F4423" s="270">
        <v>11.04</v>
      </c>
      <c r="G4423" s="270" t="s">
        <v>229</v>
      </c>
    </row>
    <row r="4424" spans="1:7">
      <c r="A4424" s="270" t="s">
        <v>8681</v>
      </c>
      <c r="B4424" s="270" t="s">
        <v>8682</v>
      </c>
      <c r="C4424" s="270">
        <v>2400</v>
      </c>
      <c r="D4424" s="270">
        <v>1010.6192222222222</v>
      </c>
      <c r="E4424" s="270">
        <v>13</v>
      </c>
      <c r="F4424" s="270">
        <v>7.87</v>
      </c>
      <c r="G4424" s="270" t="s">
        <v>226</v>
      </c>
    </row>
    <row r="4425" spans="1:7">
      <c r="A4425" s="270" t="s">
        <v>8683</v>
      </c>
      <c r="B4425" s="270" t="s">
        <v>8684</v>
      </c>
      <c r="C4425" s="270">
        <v>2833</v>
      </c>
      <c r="D4425" s="270">
        <v>983.673</v>
      </c>
      <c r="E4425" s="270">
        <v>12</v>
      </c>
      <c r="F4425" s="270">
        <v>9.14</v>
      </c>
      <c r="G4425" s="270" t="s">
        <v>226</v>
      </c>
    </row>
    <row r="4426" spans="1:7">
      <c r="A4426" s="270" t="s">
        <v>8685</v>
      </c>
      <c r="B4426" s="270" t="s">
        <v>8686</v>
      </c>
      <c r="C4426" s="270">
        <v>2320</v>
      </c>
      <c r="D4426" s="270">
        <v>1068.069</v>
      </c>
      <c r="E4426" s="270">
        <v>15</v>
      </c>
      <c r="F4426" s="270">
        <v>0.55000000000000004</v>
      </c>
      <c r="G4426" s="270" t="s">
        <v>220</v>
      </c>
    </row>
    <row r="4427" spans="1:7">
      <c r="A4427" s="270" t="s">
        <v>8687</v>
      </c>
      <c r="B4427" s="270" t="s">
        <v>8688</v>
      </c>
      <c r="C4427" s="270">
        <v>2440</v>
      </c>
      <c r="D4427" s="270">
        <v>1031</v>
      </c>
      <c r="E4427" s="270">
        <v>14</v>
      </c>
      <c r="F4427" s="270">
        <v>3.1791304347826088</v>
      </c>
      <c r="G4427" s="270" t="s">
        <v>223</v>
      </c>
    </row>
    <row r="4428" spans="1:7">
      <c r="A4428" s="270" t="s">
        <v>8689</v>
      </c>
      <c r="B4428" s="270" t="s">
        <v>8690</v>
      </c>
      <c r="C4428" s="270">
        <v>2630</v>
      </c>
      <c r="D4428" s="270">
        <v>952.875</v>
      </c>
      <c r="E4428" s="270">
        <v>11</v>
      </c>
      <c r="F4428" s="270">
        <v>1.36</v>
      </c>
      <c r="G4428" s="270" t="s">
        <v>220</v>
      </c>
    </row>
    <row r="4429" spans="1:7">
      <c r="A4429" s="270" t="s">
        <v>8691</v>
      </c>
      <c r="B4429" s="270" t="s">
        <v>8692</v>
      </c>
      <c r="C4429" s="270">
        <v>2799</v>
      </c>
      <c r="D4429" s="270">
        <v>1024.8172500000001</v>
      </c>
      <c r="E4429" s="270">
        <v>13</v>
      </c>
      <c r="F4429" s="270">
        <v>1.71</v>
      </c>
      <c r="G4429" s="270" t="s">
        <v>220</v>
      </c>
    </row>
    <row r="4430" spans="1:7">
      <c r="A4430" s="270" t="s">
        <v>8693</v>
      </c>
      <c r="B4430" s="270" t="s">
        <v>8694</v>
      </c>
      <c r="C4430" s="270">
        <v>2580</v>
      </c>
      <c r="D4430" s="270">
        <v>1026.5450000000001</v>
      </c>
      <c r="E4430" s="270">
        <v>14</v>
      </c>
      <c r="F4430" s="270">
        <v>1.53</v>
      </c>
      <c r="G4430" s="270" t="s">
        <v>220</v>
      </c>
    </row>
    <row r="4431" spans="1:7">
      <c r="A4431" s="270" t="s">
        <v>8695</v>
      </c>
      <c r="B4431" s="270" t="s">
        <v>8696</v>
      </c>
      <c r="C4431" s="270">
        <v>2650</v>
      </c>
      <c r="D4431" s="270">
        <v>1041.5604909090912</v>
      </c>
      <c r="E4431" s="270">
        <v>14</v>
      </c>
      <c r="F4431" s="270">
        <v>1.1399999999999999</v>
      </c>
      <c r="G4431" s="270" t="s">
        <v>220</v>
      </c>
    </row>
    <row r="4432" spans="1:7">
      <c r="A4432" s="270" t="s">
        <v>8697</v>
      </c>
      <c r="B4432" s="270" t="s">
        <v>8698</v>
      </c>
      <c r="C4432" s="270">
        <v>2648</v>
      </c>
      <c r="D4432" s="270">
        <v>996.82399999999996</v>
      </c>
      <c r="E4432" s="270">
        <v>12</v>
      </c>
      <c r="F4432" s="270">
        <v>5.0949999999999998</v>
      </c>
      <c r="G4432" s="270" t="s">
        <v>223</v>
      </c>
    </row>
    <row r="4433" spans="1:7">
      <c r="A4433" s="270" t="s">
        <v>8699</v>
      </c>
      <c r="B4433" s="270" t="s">
        <v>8700</v>
      </c>
      <c r="C4433" s="270">
        <v>2818</v>
      </c>
      <c r="D4433" s="270">
        <v>1059.8920000000001</v>
      </c>
      <c r="E4433" s="270">
        <v>15</v>
      </c>
      <c r="F4433" s="270">
        <v>2.96</v>
      </c>
      <c r="G4433" s="270" t="s">
        <v>223</v>
      </c>
    </row>
    <row r="4434" spans="1:7">
      <c r="A4434" s="270" t="s">
        <v>8701</v>
      </c>
      <c r="B4434" s="270" t="s">
        <v>8700</v>
      </c>
      <c r="C4434" s="270">
        <v>2820</v>
      </c>
      <c r="D4434" s="270">
        <v>1059.8920000000001</v>
      </c>
      <c r="E4434" s="270">
        <v>15</v>
      </c>
      <c r="F4434" s="270">
        <v>2.96</v>
      </c>
      <c r="G4434" s="270" t="s">
        <v>223</v>
      </c>
    </row>
    <row r="4435" spans="1:7">
      <c r="A4435" s="270" t="s">
        <v>8702</v>
      </c>
      <c r="B4435" s="270" t="s">
        <v>8703</v>
      </c>
      <c r="C4435" s="270">
        <v>2648</v>
      </c>
      <c r="D4435" s="270">
        <v>998.5</v>
      </c>
      <c r="E4435" s="270">
        <v>12</v>
      </c>
      <c r="F4435" s="270">
        <v>8.01</v>
      </c>
      <c r="G4435" s="270" t="s">
        <v>226</v>
      </c>
    </row>
    <row r="4436" spans="1:7">
      <c r="A4436" s="270" t="s">
        <v>8704</v>
      </c>
      <c r="B4436" s="270" t="s">
        <v>8705</v>
      </c>
      <c r="C4436" s="270">
        <v>2835</v>
      </c>
      <c r="D4436" s="270">
        <v>1028.3044166666666</v>
      </c>
      <c r="E4436" s="270">
        <v>14</v>
      </c>
      <c r="F4436" s="270">
        <v>9.85</v>
      </c>
      <c r="G4436" s="270" t="s">
        <v>226</v>
      </c>
    </row>
    <row r="4437" spans="1:7">
      <c r="A4437" s="270" t="s">
        <v>8706</v>
      </c>
      <c r="B4437" s="270" t="s">
        <v>8707</v>
      </c>
      <c r="C4437" s="270">
        <v>2036</v>
      </c>
      <c r="D4437" s="270">
        <v>1015.551</v>
      </c>
      <c r="E4437" s="270">
        <v>13</v>
      </c>
      <c r="F4437" s="270">
        <v>0</v>
      </c>
      <c r="G4437" s="270" t="s">
        <v>217</v>
      </c>
    </row>
    <row r="4438" spans="1:7">
      <c r="A4438" s="270" t="s">
        <v>8708</v>
      </c>
      <c r="B4438" s="270" t="s">
        <v>8709</v>
      </c>
      <c r="C4438" s="270">
        <v>2756</v>
      </c>
      <c r="D4438" s="270">
        <v>1019.2425333333335</v>
      </c>
      <c r="E4438" s="270">
        <v>13</v>
      </c>
      <c r="F4438" s="270">
        <v>0.49</v>
      </c>
      <c r="G4438" s="270" t="s">
        <v>220</v>
      </c>
    </row>
    <row r="4439" spans="1:7">
      <c r="A4439" s="270" t="s">
        <v>8710</v>
      </c>
      <c r="B4439" s="270" t="s">
        <v>8711</v>
      </c>
      <c r="C4439" s="270">
        <v>2229</v>
      </c>
      <c r="D4439" s="270">
        <v>1118.867</v>
      </c>
      <c r="E4439" s="270">
        <v>17</v>
      </c>
      <c r="F4439" s="270">
        <v>0.93500000000000005</v>
      </c>
      <c r="G4439" s="270" t="s">
        <v>220</v>
      </c>
    </row>
    <row r="4440" spans="1:7">
      <c r="A4440" s="270" t="s">
        <v>8712</v>
      </c>
      <c r="B4440" s="270" t="s">
        <v>8713</v>
      </c>
      <c r="C4440" s="270">
        <v>2505</v>
      </c>
      <c r="D4440" s="270">
        <v>845.23599999999999</v>
      </c>
      <c r="E4440" s="270">
        <v>6</v>
      </c>
      <c r="F4440" s="270">
        <v>0.12</v>
      </c>
      <c r="G4440" s="270" t="s">
        <v>217</v>
      </c>
    </row>
    <row r="4441" spans="1:7">
      <c r="A4441" s="270" t="s">
        <v>8714</v>
      </c>
      <c r="B4441" s="270" t="s">
        <v>8715</v>
      </c>
      <c r="C4441" s="270">
        <v>2444</v>
      </c>
      <c r="D4441" s="270">
        <v>988.48400000000004</v>
      </c>
      <c r="E4441" s="270">
        <v>12</v>
      </c>
      <c r="F4441" s="270">
        <v>1.6</v>
      </c>
      <c r="G4441" s="270" t="s">
        <v>220</v>
      </c>
    </row>
    <row r="4442" spans="1:7">
      <c r="A4442" s="270" t="s">
        <v>8716</v>
      </c>
      <c r="B4442" s="270" t="s">
        <v>8717</v>
      </c>
      <c r="C4442" s="270">
        <v>0</v>
      </c>
      <c r="D4442" s="270">
        <v>952.86699999999996</v>
      </c>
      <c r="E4442" s="270">
        <v>11</v>
      </c>
      <c r="F4442" s="270">
        <v>2.2897980718499691E-5</v>
      </c>
      <c r="G4442" s="270" t="s">
        <v>217</v>
      </c>
    </row>
    <row r="4443" spans="1:7">
      <c r="A4443" s="270" t="s">
        <v>8718</v>
      </c>
      <c r="B4443" s="270" t="s">
        <v>8717</v>
      </c>
      <c r="C4443" s="270">
        <v>2319</v>
      </c>
      <c r="D4443" s="270">
        <v>952.86699999999996</v>
      </c>
      <c r="E4443" s="270">
        <v>11</v>
      </c>
      <c r="F4443" s="270" t="s">
        <v>356</v>
      </c>
      <c r="G4443" s="270" t="s">
        <v>217</v>
      </c>
    </row>
    <row r="4444" spans="1:7">
      <c r="A4444" s="270" t="s">
        <v>8719</v>
      </c>
      <c r="B4444" s="270" t="s">
        <v>8720</v>
      </c>
      <c r="C4444" s="270">
        <v>2538</v>
      </c>
      <c r="D4444" s="270">
        <v>0</v>
      </c>
      <c r="E4444" s="270">
        <v>8</v>
      </c>
      <c r="F4444" s="270">
        <v>1.5166666666666666</v>
      </c>
      <c r="G4444" s="270" t="s">
        <v>220</v>
      </c>
    </row>
    <row r="4445" spans="1:7">
      <c r="A4445" s="270" t="s">
        <v>8721</v>
      </c>
      <c r="B4445" s="270" t="s">
        <v>8722</v>
      </c>
      <c r="C4445" s="270">
        <v>2787</v>
      </c>
      <c r="D4445" s="270">
        <v>982</v>
      </c>
      <c r="E4445" s="270">
        <v>12</v>
      </c>
      <c r="F4445" s="270">
        <v>2.91</v>
      </c>
      <c r="G4445" s="270" t="s">
        <v>223</v>
      </c>
    </row>
    <row r="4446" spans="1:7">
      <c r="A4446" s="270" t="s">
        <v>8723</v>
      </c>
      <c r="B4446" s="270" t="s">
        <v>8724</v>
      </c>
      <c r="C4446" s="270">
        <v>2847</v>
      </c>
      <c r="D4446" s="270">
        <v>916.02800000000002</v>
      </c>
      <c r="E4446" s="270">
        <v>9</v>
      </c>
      <c r="F4446" s="270">
        <v>1.1599999999999999</v>
      </c>
      <c r="G4446" s="270" t="s">
        <v>220</v>
      </c>
    </row>
    <row r="4447" spans="1:7">
      <c r="A4447" s="270" t="s">
        <v>8725</v>
      </c>
      <c r="B4447" s="270" t="s">
        <v>8726</v>
      </c>
      <c r="C4447" s="270">
        <v>2430</v>
      </c>
      <c r="D4447" s="270">
        <v>966.822</v>
      </c>
      <c r="E4447" s="270">
        <v>11</v>
      </c>
      <c r="F4447" s="270">
        <v>1.5296000000000003</v>
      </c>
      <c r="G4447" s="270" t="s">
        <v>220</v>
      </c>
    </row>
    <row r="4448" spans="1:7">
      <c r="A4448" s="270" t="s">
        <v>8727</v>
      </c>
      <c r="B4448" s="270" t="s">
        <v>8728</v>
      </c>
      <c r="C4448" s="270">
        <v>2479</v>
      </c>
      <c r="D4448" s="270">
        <v>1008</v>
      </c>
      <c r="E4448" s="270">
        <v>13</v>
      </c>
      <c r="F4448" s="270">
        <v>0.79400000000000004</v>
      </c>
      <c r="G4448" s="270" t="s">
        <v>220</v>
      </c>
    </row>
    <row r="4449" spans="1:7">
      <c r="A4449" s="270" t="s">
        <v>8729</v>
      </c>
      <c r="B4449" s="270" t="s">
        <v>8730</v>
      </c>
      <c r="C4449" s="270">
        <v>2545</v>
      </c>
      <c r="D4449" s="270">
        <v>1030</v>
      </c>
      <c r="E4449" s="270">
        <v>14</v>
      </c>
      <c r="F4449" s="270">
        <v>3.2716666666666669</v>
      </c>
      <c r="G4449" s="270" t="s">
        <v>223</v>
      </c>
    </row>
    <row r="4450" spans="1:7">
      <c r="A4450" s="270" t="s">
        <v>8731</v>
      </c>
      <c r="B4450" s="270" t="s">
        <v>8732</v>
      </c>
      <c r="C4450" s="270">
        <v>2790</v>
      </c>
      <c r="D4450" s="270">
        <v>906</v>
      </c>
      <c r="E4450" s="270">
        <v>9</v>
      </c>
      <c r="F4450" s="270">
        <v>1.2458333333333333</v>
      </c>
      <c r="G4450" s="270" t="s">
        <v>220</v>
      </c>
    </row>
    <row r="4451" spans="1:7">
      <c r="A4451" s="270" t="s">
        <v>8733</v>
      </c>
      <c r="B4451" s="270" t="s">
        <v>8734</v>
      </c>
      <c r="C4451" s="270">
        <v>2143</v>
      </c>
      <c r="D4451" s="270">
        <v>872</v>
      </c>
      <c r="E4451" s="270">
        <v>7</v>
      </c>
      <c r="F4451" s="270" t="s">
        <v>356</v>
      </c>
      <c r="G4451" s="270" t="s">
        <v>217</v>
      </c>
    </row>
    <row r="4452" spans="1:7">
      <c r="A4452" s="270" t="s">
        <v>8735</v>
      </c>
      <c r="B4452" s="270" t="s">
        <v>8736</v>
      </c>
      <c r="C4452" s="270">
        <v>2011</v>
      </c>
      <c r="D4452" s="270">
        <v>1043.8779999999999</v>
      </c>
      <c r="E4452" s="270">
        <v>14</v>
      </c>
      <c r="F4452" s="270">
        <v>0</v>
      </c>
      <c r="G4452" s="270" t="s">
        <v>217</v>
      </c>
    </row>
    <row r="4453" spans="1:7">
      <c r="A4453" s="270" t="s">
        <v>8737</v>
      </c>
      <c r="B4453" s="270" t="s">
        <v>8738</v>
      </c>
      <c r="C4453" s="270">
        <v>2489</v>
      </c>
      <c r="D4453" s="270">
        <v>963.25800000000004</v>
      </c>
      <c r="E4453" s="270">
        <v>11</v>
      </c>
      <c r="F4453" s="270">
        <v>0.11499999999999999</v>
      </c>
      <c r="G4453" s="270" t="s">
        <v>217</v>
      </c>
    </row>
    <row r="4454" spans="1:7">
      <c r="A4454" s="270" t="s">
        <v>8739</v>
      </c>
      <c r="B4454" s="270" t="s">
        <v>8740</v>
      </c>
      <c r="C4454" s="270">
        <v>2480</v>
      </c>
      <c r="D4454" s="270">
        <v>1018.516</v>
      </c>
      <c r="E4454" s="270">
        <v>13</v>
      </c>
      <c r="F4454" s="270">
        <v>0.15</v>
      </c>
      <c r="G4454" s="270" t="s">
        <v>217</v>
      </c>
    </row>
    <row r="4455" spans="1:7">
      <c r="A4455" s="270" t="s">
        <v>8741</v>
      </c>
      <c r="B4455" s="270" t="s">
        <v>8740</v>
      </c>
      <c r="C4455" s="270">
        <v>2489</v>
      </c>
      <c r="D4455" s="270">
        <v>1018.516</v>
      </c>
      <c r="E4455" s="270">
        <v>13</v>
      </c>
      <c r="F4455" s="270">
        <v>0.15</v>
      </c>
      <c r="G4455" s="270" t="s">
        <v>217</v>
      </c>
    </row>
    <row r="4456" spans="1:7">
      <c r="A4456" s="270" t="s">
        <v>8742</v>
      </c>
      <c r="B4456" s="270" t="s">
        <v>8743</v>
      </c>
      <c r="C4456" s="270">
        <v>2579</v>
      </c>
      <c r="D4456" s="270">
        <v>1007.2405714285716</v>
      </c>
      <c r="E4456" s="270">
        <v>13</v>
      </c>
      <c r="F4456" s="270">
        <v>1.78</v>
      </c>
      <c r="G4456" s="270" t="s">
        <v>220</v>
      </c>
    </row>
    <row r="4457" spans="1:7">
      <c r="A4457" s="270" t="s">
        <v>8744</v>
      </c>
      <c r="B4457" s="270" t="s">
        <v>8745</v>
      </c>
      <c r="C4457" s="270">
        <v>2176</v>
      </c>
      <c r="D4457" s="270">
        <v>935.05499999999995</v>
      </c>
      <c r="E4457" s="270">
        <v>10</v>
      </c>
      <c r="F4457" s="270">
        <v>0</v>
      </c>
      <c r="G4457" s="270" t="s">
        <v>217</v>
      </c>
    </row>
    <row r="4458" spans="1:7">
      <c r="A4458" s="270" t="s">
        <v>8746</v>
      </c>
      <c r="B4458" s="270" t="s">
        <v>8747</v>
      </c>
      <c r="C4458" s="270">
        <v>2381</v>
      </c>
      <c r="D4458" s="270">
        <v>968.88499999999999</v>
      </c>
      <c r="E4458" s="270">
        <v>11</v>
      </c>
      <c r="F4458" s="270">
        <v>5.09</v>
      </c>
      <c r="G4458" s="270" t="s">
        <v>223</v>
      </c>
    </row>
    <row r="4459" spans="1:7">
      <c r="A4459" s="270" t="s">
        <v>8748</v>
      </c>
      <c r="B4459" s="270" t="s">
        <v>8749</v>
      </c>
      <c r="C4459" s="270">
        <v>2170</v>
      </c>
      <c r="D4459" s="270">
        <v>1033.9069999999999</v>
      </c>
      <c r="E4459" s="270">
        <v>14</v>
      </c>
      <c r="F4459" s="270">
        <v>0</v>
      </c>
      <c r="G4459" s="270" t="s">
        <v>217</v>
      </c>
    </row>
    <row r="4460" spans="1:7">
      <c r="A4460" s="270" t="s">
        <v>8750</v>
      </c>
      <c r="B4460" s="270" t="s">
        <v>8751</v>
      </c>
      <c r="C4460" s="270">
        <v>2257</v>
      </c>
      <c r="D4460" s="270">
        <v>1066.194</v>
      </c>
      <c r="E4460" s="270">
        <v>15</v>
      </c>
      <c r="F4460" s="270">
        <v>0</v>
      </c>
      <c r="G4460" s="270" t="s">
        <v>217</v>
      </c>
    </row>
    <row r="4461" spans="1:7">
      <c r="A4461" s="270" t="s">
        <v>8752</v>
      </c>
      <c r="B4461" s="270" t="s">
        <v>8751</v>
      </c>
      <c r="C4461" s="270">
        <v>2539</v>
      </c>
      <c r="D4461" s="270">
        <v>992.697</v>
      </c>
      <c r="E4461" s="270">
        <v>12</v>
      </c>
      <c r="F4461" s="270">
        <v>0</v>
      </c>
      <c r="G4461" s="270" t="s">
        <v>217</v>
      </c>
    </row>
    <row r="4462" spans="1:7">
      <c r="A4462" s="270" t="s">
        <v>8753</v>
      </c>
      <c r="B4462" s="270" t="s">
        <v>8754</v>
      </c>
      <c r="C4462" s="270">
        <v>2710</v>
      </c>
      <c r="D4462" s="270">
        <v>1053.5809999999999</v>
      </c>
      <c r="E4462" s="270">
        <v>15</v>
      </c>
      <c r="F4462" s="270">
        <v>2.25</v>
      </c>
      <c r="G4462" s="270" t="s">
        <v>220</v>
      </c>
    </row>
    <row r="4463" spans="1:7">
      <c r="A4463" s="270" t="s">
        <v>8755</v>
      </c>
      <c r="B4463" s="270" t="s">
        <v>8756</v>
      </c>
      <c r="C4463" s="270">
        <v>2502</v>
      </c>
      <c r="D4463" s="270">
        <v>937.01400000000001</v>
      </c>
      <c r="E4463" s="270">
        <v>10</v>
      </c>
      <c r="F4463" s="270">
        <v>0.13</v>
      </c>
      <c r="G4463" s="270" t="s">
        <v>217</v>
      </c>
    </row>
    <row r="4464" spans="1:7">
      <c r="A4464" s="270" t="s">
        <v>8757</v>
      </c>
      <c r="B4464" s="270" t="s">
        <v>8756</v>
      </c>
      <c r="C4464" s="270">
        <v>2528</v>
      </c>
      <c r="D4464" s="270">
        <v>937.01400000000001</v>
      </c>
      <c r="E4464" s="270">
        <v>10</v>
      </c>
      <c r="F4464" s="270">
        <v>0.13</v>
      </c>
      <c r="G4464" s="270" t="s">
        <v>217</v>
      </c>
    </row>
    <row r="4465" spans="1:7">
      <c r="A4465" s="270" t="s">
        <v>8758</v>
      </c>
      <c r="B4465" s="270" t="s">
        <v>8759</v>
      </c>
      <c r="C4465" s="270">
        <v>2621</v>
      </c>
      <c r="D4465" s="270">
        <v>1088</v>
      </c>
      <c r="E4465" s="270">
        <v>16</v>
      </c>
      <c r="F4465" s="270">
        <v>1.3960000000000001</v>
      </c>
      <c r="G4465" s="270" t="s">
        <v>220</v>
      </c>
    </row>
    <row r="4466" spans="1:7">
      <c r="A4466" s="270" t="s">
        <v>8760</v>
      </c>
      <c r="B4466" s="270" t="s">
        <v>8761</v>
      </c>
      <c r="C4466" s="270">
        <v>2148</v>
      </c>
      <c r="D4466" s="270">
        <v>1032.3900000000001</v>
      </c>
      <c r="E4466" s="270">
        <v>14</v>
      </c>
      <c r="F4466" s="270">
        <v>0</v>
      </c>
      <c r="G4466" s="270" t="s">
        <v>217</v>
      </c>
    </row>
    <row r="4467" spans="1:7">
      <c r="A4467" s="270" t="s">
        <v>8762</v>
      </c>
      <c r="B4467" s="270" t="s">
        <v>8763</v>
      </c>
      <c r="C4467" s="270">
        <v>2629</v>
      </c>
      <c r="D4467" s="270">
        <v>1052.0309999999999</v>
      </c>
      <c r="E4467" s="270">
        <v>15</v>
      </c>
      <c r="F4467" s="270">
        <v>3.242</v>
      </c>
      <c r="G4467" s="270" t="s">
        <v>223</v>
      </c>
    </row>
    <row r="4468" spans="1:7">
      <c r="A4468" s="270" t="s">
        <v>8764</v>
      </c>
      <c r="B4468" s="270" t="s">
        <v>8765</v>
      </c>
      <c r="C4468" s="270">
        <v>2665</v>
      </c>
      <c r="D4468" s="270">
        <v>1021.578</v>
      </c>
      <c r="E4468" s="270">
        <v>13</v>
      </c>
      <c r="F4468" s="270">
        <v>3.44</v>
      </c>
      <c r="G4468" s="270" t="s">
        <v>223</v>
      </c>
    </row>
    <row r="4469" spans="1:7">
      <c r="A4469" s="270" t="s">
        <v>8766</v>
      </c>
      <c r="B4469" s="270" t="s">
        <v>8765</v>
      </c>
      <c r="C4469" s="270">
        <v>2666</v>
      </c>
      <c r="D4469" s="270">
        <v>1021.578</v>
      </c>
      <c r="E4469" s="270">
        <v>13</v>
      </c>
      <c r="F4469" s="270">
        <v>3.44</v>
      </c>
      <c r="G4469" s="270" t="s">
        <v>223</v>
      </c>
    </row>
    <row r="4470" spans="1:7">
      <c r="A4470" s="270" t="s">
        <v>8767</v>
      </c>
      <c r="B4470" s="270" t="s">
        <v>8768</v>
      </c>
      <c r="C4470" s="270">
        <v>2350</v>
      </c>
      <c r="D4470" s="270">
        <v>1082</v>
      </c>
      <c r="E4470" s="270">
        <v>16</v>
      </c>
      <c r="F4470" s="270">
        <v>3.8563636363636364</v>
      </c>
      <c r="G4470" s="270" t="s">
        <v>223</v>
      </c>
    </row>
    <row r="4471" spans="1:7">
      <c r="A4471" s="270" t="s">
        <v>8769</v>
      </c>
      <c r="B4471" s="270" t="s">
        <v>8770</v>
      </c>
      <c r="C4471" s="270">
        <v>2460</v>
      </c>
      <c r="D4471" s="270">
        <v>904.8</v>
      </c>
      <c r="E4471" s="270">
        <v>9</v>
      </c>
      <c r="F4471" s="270">
        <v>2.925238095238095</v>
      </c>
      <c r="G4471" s="270" t="s">
        <v>223</v>
      </c>
    </row>
    <row r="4472" spans="1:7">
      <c r="A4472" s="270" t="s">
        <v>8771</v>
      </c>
      <c r="B4472" s="270" t="s">
        <v>8772</v>
      </c>
      <c r="C4472" s="270">
        <v>2810</v>
      </c>
      <c r="D4472" s="270">
        <v>1011.741</v>
      </c>
      <c r="E4472" s="270">
        <v>13</v>
      </c>
      <c r="F4472" s="270">
        <v>4.47</v>
      </c>
      <c r="G4472" s="270" t="s">
        <v>223</v>
      </c>
    </row>
    <row r="4473" spans="1:7">
      <c r="A4473" s="270" t="s">
        <v>8773</v>
      </c>
      <c r="B4473" s="270" t="s">
        <v>8774</v>
      </c>
      <c r="C4473" s="270">
        <v>2650</v>
      </c>
      <c r="D4473" s="270">
        <v>1074.9059999999999</v>
      </c>
      <c r="E4473" s="270">
        <v>15</v>
      </c>
      <c r="F4473" s="270">
        <v>2.39</v>
      </c>
      <c r="G4473" s="270" t="s">
        <v>220</v>
      </c>
    </row>
    <row r="4474" spans="1:7">
      <c r="A4474" s="270" t="s">
        <v>8775</v>
      </c>
      <c r="B4474" s="270" t="s">
        <v>8776</v>
      </c>
      <c r="C4474" s="270">
        <v>2484</v>
      </c>
      <c r="D4474" s="270">
        <v>912</v>
      </c>
      <c r="E4474" s="270">
        <v>9</v>
      </c>
      <c r="F4474" s="270">
        <v>0.80812499999999987</v>
      </c>
      <c r="G4474" s="270" t="s">
        <v>220</v>
      </c>
    </row>
    <row r="4475" spans="1:7">
      <c r="A4475" s="270" t="s">
        <v>8777</v>
      </c>
      <c r="B4475" s="270" t="s">
        <v>8778</v>
      </c>
      <c r="C4475" s="270">
        <v>2196</v>
      </c>
      <c r="D4475" s="270">
        <v>859.42899999999997</v>
      </c>
      <c r="E4475" s="270">
        <v>7</v>
      </c>
      <c r="F4475" s="270">
        <v>0</v>
      </c>
      <c r="G4475" s="270" t="s">
        <v>217</v>
      </c>
    </row>
    <row r="4476" spans="1:7">
      <c r="A4476" s="270" t="s">
        <v>8779</v>
      </c>
      <c r="B4476" s="270" t="s">
        <v>8778</v>
      </c>
      <c r="C4476" s="270">
        <v>2460</v>
      </c>
      <c r="D4476" s="270">
        <v>893.5</v>
      </c>
      <c r="E4476" s="270">
        <v>8</v>
      </c>
      <c r="F4476" s="270">
        <v>2.925238095238095</v>
      </c>
      <c r="G4476" s="270" t="s">
        <v>223</v>
      </c>
    </row>
    <row r="4477" spans="1:7">
      <c r="A4477" s="270" t="s">
        <v>8780</v>
      </c>
      <c r="B4477" s="270" t="s">
        <v>8781</v>
      </c>
      <c r="C4477" s="270">
        <v>2430</v>
      </c>
      <c r="D4477" s="270">
        <v>440</v>
      </c>
      <c r="E4477" s="270">
        <v>1</v>
      </c>
      <c r="F4477" s="270">
        <v>1.29</v>
      </c>
      <c r="G4477" s="270" t="s">
        <v>220</v>
      </c>
    </row>
    <row r="4478" spans="1:7">
      <c r="A4478" s="270" t="s">
        <v>8782</v>
      </c>
      <c r="B4478" s="270" t="s">
        <v>8783</v>
      </c>
      <c r="C4478" s="270">
        <v>2836</v>
      </c>
      <c r="D4478" s="270">
        <v>934.63233333333335</v>
      </c>
      <c r="E4478" s="270">
        <v>10</v>
      </c>
      <c r="F4478" s="270">
        <v>13.33</v>
      </c>
      <c r="G4478" s="270" t="s">
        <v>229</v>
      </c>
    </row>
    <row r="4479" spans="1:7">
      <c r="A4479" s="270" t="s">
        <v>8784</v>
      </c>
      <c r="B4479" s="270" t="s">
        <v>8785</v>
      </c>
      <c r="C4479" s="270">
        <v>2357</v>
      </c>
      <c r="D4479" s="270">
        <v>1024</v>
      </c>
      <c r="E4479" s="270">
        <v>13</v>
      </c>
      <c r="F4479" s="270">
        <v>4.92</v>
      </c>
      <c r="G4479" s="270" t="s">
        <v>223</v>
      </c>
    </row>
    <row r="4480" spans="1:7">
      <c r="A4480" s="270" t="s">
        <v>8786</v>
      </c>
      <c r="B4480" s="270" t="s">
        <v>8787</v>
      </c>
      <c r="C4480" s="270">
        <v>2880</v>
      </c>
      <c r="D4480" s="270">
        <v>1012.1573000000001</v>
      </c>
      <c r="E4480" s="270">
        <v>13</v>
      </c>
      <c r="F4480" s="270">
        <v>4.7300000000000004</v>
      </c>
      <c r="G4480" s="270" t="s">
        <v>223</v>
      </c>
    </row>
    <row r="4481" spans="1:7">
      <c r="A4481" s="270" t="s">
        <v>8788</v>
      </c>
      <c r="B4481" s="270" t="s">
        <v>8789</v>
      </c>
      <c r="C4481" s="270">
        <v>2112</v>
      </c>
      <c r="D4481" s="270">
        <v>1101.011</v>
      </c>
      <c r="E4481" s="270">
        <v>17</v>
      </c>
      <c r="F4481" s="270">
        <v>0</v>
      </c>
      <c r="G4481" s="270" t="s">
        <v>217</v>
      </c>
    </row>
    <row r="4482" spans="1:7">
      <c r="A4482" s="270" t="s">
        <v>8790</v>
      </c>
      <c r="B4482" s="270" t="s">
        <v>8791</v>
      </c>
      <c r="C4482" s="270">
        <v>2850</v>
      </c>
      <c r="D4482" s="270">
        <v>1010.102</v>
      </c>
      <c r="E4482" s="270">
        <v>13</v>
      </c>
      <c r="F4482" s="270">
        <v>2.23</v>
      </c>
      <c r="G4482" s="270" t="s">
        <v>220</v>
      </c>
    </row>
    <row r="4483" spans="1:7">
      <c r="A4483" s="270" t="s">
        <v>8792</v>
      </c>
      <c r="B4483" s="270" t="s">
        <v>8793</v>
      </c>
      <c r="C4483" s="270">
        <v>2330</v>
      </c>
      <c r="D4483" s="270">
        <v>975.46500000000003</v>
      </c>
      <c r="E4483" s="270">
        <v>11</v>
      </c>
      <c r="F4483" s="270">
        <v>3.98</v>
      </c>
      <c r="G4483" s="270" t="s">
        <v>223</v>
      </c>
    </row>
    <row r="4484" spans="1:7">
      <c r="A4484" s="270" t="s">
        <v>8794</v>
      </c>
      <c r="B4484" s="270" t="s">
        <v>8795</v>
      </c>
      <c r="C4484" s="270">
        <v>2849</v>
      </c>
      <c r="D4484" s="270">
        <v>989</v>
      </c>
      <c r="E4484" s="270">
        <v>12</v>
      </c>
      <c r="F4484" s="270">
        <v>3.5684999999999993</v>
      </c>
      <c r="G4484" s="270" t="s">
        <v>223</v>
      </c>
    </row>
    <row r="4485" spans="1:7">
      <c r="A4485" s="270" t="s">
        <v>8796</v>
      </c>
      <c r="B4485" s="270" t="s">
        <v>8797</v>
      </c>
      <c r="C4485" s="270">
        <v>2806</v>
      </c>
      <c r="D4485" s="270">
        <v>1024.6490000000001</v>
      </c>
      <c r="E4485" s="270">
        <v>13</v>
      </c>
      <c r="F4485" s="270">
        <v>3.3</v>
      </c>
      <c r="G4485" s="270" t="s">
        <v>223</v>
      </c>
    </row>
    <row r="4486" spans="1:7">
      <c r="A4486" s="270" t="s">
        <v>8798</v>
      </c>
      <c r="B4486" s="270" t="s">
        <v>8799</v>
      </c>
      <c r="C4486" s="270">
        <v>2073</v>
      </c>
      <c r="D4486" s="270">
        <v>1128.4069999999999</v>
      </c>
      <c r="E4486" s="270">
        <v>17</v>
      </c>
      <c r="F4486" s="270">
        <v>0</v>
      </c>
      <c r="G4486" s="270" t="s">
        <v>217</v>
      </c>
    </row>
    <row r="4487" spans="1:7">
      <c r="A4487" s="270" t="s">
        <v>8800</v>
      </c>
      <c r="B4487" s="270" t="s">
        <v>8801</v>
      </c>
      <c r="C4487" s="270">
        <v>2850</v>
      </c>
      <c r="D4487" s="270">
        <v>981.952</v>
      </c>
      <c r="E4487" s="270">
        <v>12</v>
      </c>
      <c r="F4487" s="270">
        <v>3.03</v>
      </c>
      <c r="G4487" s="270" t="s">
        <v>223</v>
      </c>
    </row>
    <row r="4488" spans="1:7">
      <c r="A4488" s="270" t="s">
        <v>8802</v>
      </c>
      <c r="B4488" s="270" t="s">
        <v>8803</v>
      </c>
      <c r="C4488" s="270">
        <v>2540</v>
      </c>
      <c r="D4488" s="270">
        <v>1035.52</v>
      </c>
      <c r="E4488" s="270">
        <v>14</v>
      </c>
      <c r="F4488" s="270">
        <v>0.76</v>
      </c>
      <c r="G4488" s="270" t="s">
        <v>220</v>
      </c>
    </row>
    <row r="4489" spans="1:7">
      <c r="A4489" s="270" t="s">
        <v>8804</v>
      </c>
      <c r="B4489" s="270" t="s">
        <v>8805</v>
      </c>
      <c r="C4489" s="270">
        <v>2009</v>
      </c>
      <c r="D4489" s="270">
        <v>1052.444</v>
      </c>
      <c r="E4489" s="270">
        <v>15</v>
      </c>
      <c r="F4489" s="270">
        <v>0</v>
      </c>
      <c r="G4489" s="270" t="s">
        <v>217</v>
      </c>
    </row>
    <row r="4490" spans="1:7">
      <c r="A4490" s="270" t="s">
        <v>8806</v>
      </c>
      <c r="B4490" s="270" t="s">
        <v>8807</v>
      </c>
      <c r="C4490" s="270">
        <v>2550</v>
      </c>
      <c r="D4490" s="270">
        <v>1002.44</v>
      </c>
      <c r="E4490" s="270">
        <v>13</v>
      </c>
      <c r="F4490" s="270">
        <v>3.56</v>
      </c>
      <c r="G4490" s="270" t="s">
        <v>223</v>
      </c>
    </row>
    <row r="4491" spans="1:7">
      <c r="A4491" s="270" t="s">
        <v>8808</v>
      </c>
      <c r="B4491" s="270" t="s">
        <v>8809</v>
      </c>
      <c r="C4491" s="270">
        <v>2763</v>
      </c>
      <c r="D4491" s="270">
        <v>1046.1600000000001</v>
      </c>
      <c r="E4491" s="270">
        <v>14</v>
      </c>
      <c r="F4491" s="270">
        <v>0</v>
      </c>
      <c r="G4491" s="270" t="s">
        <v>217</v>
      </c>
    </row>
    <row r="4492" spans="1:7">
      <c r="A4492" s="270" t="s">
        <v>8810</v>
      </c>
      <c r="B4492" s="270" t="s">
        <v>8811</v>
      </c>
      <c r="C4492" s="270">
        <v>2831</v>
      </c>
      <c r="D4492" s="270">
        <v>1046.9760000000001</v>
      </c>
      <c r="E4492" s="270">
        <v>14</v>
      </c>
      <c r="F4492" s="270">
        <v>8.19</v>
      </c>
      <c r="G4492" s="270" t="s">
        <v>226</v>
      </c>
    </row>
    <row r="4493" spans="1:7">
      <c r="A4493" s="270" t="s">
        <v>8812</v>
      </c>
      <c r="B4493" s="270" t="s">
        <v>8813</v>
      </c>
      <c r="C4493" s="270">
        <v>2828</v>
      </c>
      <c r="D4493" s="270">
        <v>1055</v>
      </c>
      <c r="E4493" s="270">
        <v>15</v>
      </c>
      <c r="F4493" s="270">
        <v>5.91</v>
      </c>
      <c r="G4493" s="270" t="s">
        <v>223</v>
      </c>
    </row>
    <row r="4494" spans="1:7">
      <c r="A4494" s="270" t="s">
        <v>8814</v>
      </c>
      <c r="B4494" s="270" t="s">
        <v>8815</v>
      </c>
      <c r="C4494" s="270">
        <v>2665</v>
      </c>
      <c r="D4494" s="270">
        <v>1028</v>
      </c>
      <c r="E4494" s="270">
        <v>14</v>
      </c>
      <c r="F4494" s="270">
        <v>3.61</v>
      </c>
      <c r="G4494" s="270" t="s">
        <v>223</v>
      </c>
    </row>
    <row r="4495" spans="1:7">
      <c r="A4495" s="270" t="s">
        <v>8816</v>
      </c>
      <c r="B4495" s="270" t="s">
        <v>8817</v>
      </c>
      <c r="C4495" s="270">
        <v>2721</v>
      </c>
      <c r="D4495" s="270">
        <v>988.62199999999996</v>
      </c>
      <c r="E4495" s="270">
        <v>12</v>
      </c>
      <c r="F4495" s="270">
        <v>4.34</v>
      </c>
      <c r="G4495" s="270" t="s">
        <v>223</v>
      </c>
    </row>
    <row r="4496" spans="1:7">
      <c r="A4496" s="270" t="s">
        <v>8818</v>
      </c>
      <c r="B4496" s="270" t="s">
        <v>8817</v>
      </c>
      <c r="C4496" s="270">
        <v>2810</v>
      </c>
      <c r="D4496" s="270">
        <v>988.62199999999996</v>
      </c>
      <c r="E4496" s="270">
        <v>12</v>
      </c>
      <c r="F4496" s="270">
        <v>4.34</v>
      </c>
      <c r="G4496" s="270" t="s">
        <v>223</v>
      </c>
    </row>
    <row r="4497" spans="1:7">
      <c r="A4497" s="270" t="s">
        <v>8819</v>
      </c>
      <c r="B4497" s="270" t="s">
        <v>8820</v>
      </c>
      <c r="C4497" s="270">
        <v>2873</v>
      </c>
      <c r="D4497" s="270">
        <v>1022.8222</v>
      </c>
      <c r="E4497" s="270">
        <v>13</v>
      </c>
      <c r="F4497" s="270">
        <v>7.07</v>
      </c>
      <c r="G4497" s="270" t="s">
        <v>226</v>
      </c>
    </row>
    <row r="4498" spans="1:7">
      <c r="A4498" s="270" t="s">
        <v>8821</v>
      </c>
      <c r="B4498" s="270" t="s">
        <v>8822</v>
      </c>
      <c r="C4498" s="270">
        <v>2620</v>
      </c>
      <c r="D4498" s="270">
        <v>1006.109</v>
      </c>
      <c r="E4498" s="270">
        <v>13</v>
      </c>
      <c r="F4498" s="270">
        <v>0.48000000000000004</v>
      </c>
      <c r="G4498" s="270" t="s">
        <v>220</v>
      </c>
    </row>
    <row r="4499" spans="1:7">
      <c r="A4499" s="270" t="s">
        <v>8823</v>
      </c>
      <c r="B4499" s="270" t="s">
        <v>8824</v>
      </c>
      <c r="C4499" s="270">
        <v>2620</v>
      </c>
      <c r="D4499" s="270">
        <v>1023.544</v>
      </c>
      <c r="E4499" s="270">
        <v>13</v>
      </c>
      <c r="F4499" s="270">
        <v>0.48000000000000004</v>
      </c>
      <c r="G4499" s="270" t="s">
        <v>220</v>
      </c>
    </row>
    <row r="4500" spans="1:7">
      <c r="A4500" s="270" t="s">
        <v>8825</v>
      </c>
      <c r="B4500" s="270" t="s">
        <v>8826</v>
      </c>
      <c r="C4500" s="270">
        <v>2620</v>
      </c>
      <c r="D4500" s="270">
        <v>1005.006</v>
      </c>
      <c r="E4500" s="270">
        <v>13</v>
      </c>
      <c r="F4500" s="270">
        <v>0</v>
      </c>
      <c r="G4500" s="270" t="s">
        <v>217</v>
      </c>
    </row>
    <row r="4501" spans="1:7">
      <c r="A4501" s="270" t="s">
        <v>8827</v>
      </c>
      <c r="B4501" s="270" t="s">
        <v>8828</v>
      </c>
      <c r="C4501" s="270">
        <v>2652</v>
      </c>
      <c r="D4501" s="270">
        <v>1033.4323333333332</v>
      </c>
      <c r="E4501" s="270">
        <v>14</v>
      </c>
      <c r="F4501" s="270">
        <v>7.82</v>
      </c>
      <c r="G4501" s="270" t="s">
        <v>226</v>
      </c>
    </row>
    <row r="4502" spans="1:7">
      <c r="A4502" s="270" t="s">
        <v>8829</v>
      </c>
      <c r="B4502" s="270" t="s">
        <v>8830</v>
      </c>
      <c r="C4502" s="270">
        <v>2022</v>
      </c>
      <c r="D4502" s="270">
        <v>1096.8969999999999</v>
      </c>
      <c r="E4502" s="270">
        <v>16</v>
      </c>
      <c r="F4502" s="270">
        <v>0</v>
      </c>
      <c r="G4502" s="270" t="s">
        <v>217</v>
      </c>
    </row>
    <row r="4503" spans="1:7">
      <c r="A4503" s="270" t="s">
        <v>8831</v>
      </c>
      <c r="B4503" s="270" t="s">
        <v>8832</v>
      </c>
      <c r="C4503" s="270">
        <v>2850</v>
      </c>
      <c r="D4503" s="270">
        <v>1066</v>
      </c>
      <c r="E4503" s="270">
        <v>15</v>
      </c>
      <c r="F4503" s="270">
        <v>3.1293617021276594</v>
      </c>
      <c r="G4503" s="270" t="s">
        <v>223</v>
      </c>
    </row>
    <row r="4504" spans="1:7">
      <c r="A4504" s="270" t="s">
        <v>8833</v>
      </c>
      <c r="B4504" s="270" t="s">
        <v>8834</v>
      </c>
      <c r="C4504" s="270">
        <v>2096</v>
      </c>
      <c r="D4504" s="270">
        <v>1103.056</v>
      </c>
      <c r="E4504" s="270">
        <v>17</v>
      </c>
      <c r="F4504" s="270">
        <v>0</v>
      </c>
      <c r="G4504" s="270" t="s">
        <v>217</v>
      </c>
    </row>
    <row r="4505" spans="1:7">
      <c r="A4505" s="270" t="s">
        <v>8835</v>
      </c>
      <c r="B4505" s="270" t="s">
        <v>8836</v>
      </c>
      <c r="C4505" s="270">
        <v>2580</v>
      </c>
      <c r="D4505" s="270">
        <v>1031.9680000000001</v>
      </c>
      <c r="E4505" s="270">
        <v>14</v>
      </c>
      <c r="F4505" s="270">
        <v>1.6700000000000004</v>
      </c>
      <c r="G4505" s="270" t="s">
        <v>220</v>
      </c>
    </row>
    <row r="4506" spans="1:7">
      <c r="A4506" s="270" t="s">
        <v>8837</v>
      </c>
      <c r="B4506" s="270" t="s">
        <v>8838</v>
      </c>
      <c r="C4506" s="270">
        <v>2632</v>
      </c>
      <c r="D4506" s="270">
        <v>993</v>
      </c>
      <c r="E4506" s="270">
        <v>12</v>
      </c>
      <c r="F4506" s="270">
        <v>3.976666666666667</v>
      </c>
      <c r="G4506" s="270" t="s">
        <v>223</v>
      </c>
    </row>
    <row r="4507" spans="1:7">
      <c r="A4507" s="270" t="s">
        <v>8839</v>
      </c>
      <c r="B4507" s="270" t="s">
        <v>8840</v>
      </c>
      <c r="C4507" s="270">
        <v>2622</v>
      </c>
      <c r="D4507" s="270">
        <v>0</v>
      </c>
      <c r="E4507" s="270">
        <v>1</v>
      </c>
      <c r="F4507" s="270">
        <v>3.32</v>
      </c>
      <c r="G4507" s="270" t="s">
        <v>223</v>
      </c>
    </row>
    <row r="4508" spans="1:7">
      <c r="A4508" s="270" t="s">
        <v>8841</v>
      </c>
      <c r="B4508" s="270" t="s">
        <v>8842</v>
      </c>
      <c r="C4508" s="270">
        <v>2341</v>
      </c>
      <c r="D4508" s="270">
        <v>1038.2</v>
      </c>
      <c r="E4508" s="270">
        <v>14</v>
      </c>
      <c r="F4508" s="270">
        <v>2.58</v>
      </c>
      <c r="G4508" s="270" t="s">
        <v>223</v>
      </c>
    </row>
    <row r="4509" spans="1:7">
      <c r="A4509" s="270" t="s">
        <v>8843</v>
      </c>
      <c r="B4509" s="270" t="s">
        <v>8842</v>
      </c>
      <c r="C4509" s="270">
        <v>2343</v>
      </c>
      <c r="D4509" s="270">
        <v>1038.2</v>
      </c>
      <c r="E4509" s="270">
        <v>14</v>
      </c>
      <c r="F4509" s="270">
        <v>2.58</v>
      </c>
      <c r="G4509" s="270" t="s">
        <v>223</v>
      </c>
    </row>
    <row r="4510" spans="1:7">
      <c r="A4510" s="270" t="s">
        <v>8844</v>
      </c>
      <c r="B4510" s="270" t="s">
        <v>8845</v>
      </c>
      <c r="C4510" s="270">
        <v>2343</v>
      </c>
      <c r="D4510" s="270">
        <v>935.68100000000004</v>
      </c>
      <c r="E4510" s="270">
        <v>10</v>
      </c>
      <c r="F4510" s="270">
        <v>2.52</v>
      </c>
      <c r="G4510" s="270" t="s">
        <v>223</v>
      </c>
    </row>
    <row r="4511" spans="1:7">
      <c r="A4511" s="270" t="s">
        <v>8846</v>
      </c>
      <c r="B4511" s="270" t="s">
        <v>8847</v>
      </c>
      <c r="C4511" s="270">
        <v>2880</v>
      </c>
      <c r="D4511" s="270">
        <v>1012.1573000000001</v>
      </c>
      <c r="E4511" s="270">
        <v>13</v>
      </c>
      <c r="F4511" s="270">
        <v>5.64</v>
      </c>
      <c r="G4511" s="270" t="s">
        <v>223</v>
      </c>
    </row>
    <row r="4512" spans="1:7">
      <c r="A4512" s="270" t="s">
        <v>8848</v>
      </c>
      <c r="B4512" s="270" t="s">
        <v>8849</v>
      </c>
      <c r="C4512" s="270">
        <v>2325</v>
      </c>
      <c r="D4512" s="270">
        <v>1040</v>
      </c>
      <c r="E4512" s="270">
        <v>14</v>
      </c>
      <c r="F4512" s="270">
        <v>1.2191304347826086</v>
      </c>
      <c r="G4512" s="270" t="s">
        <v>220</v>
      </c>
    </row>
    <row r="4513" spans="1:7">
      <c r="A4513" s="270" t="s">
        <v>8850</v>
      </c>
      <c r="B4513" s="270" t="s">
        <v>8851</v>
      </c>
      <c r="C4513" s="270">
        <v>2755</v>
      </c>
      <c r="D4513" s="270">
        <v>1012</v>
      </c>
      <c r="E4513" s="270">
        <v>13</v>
      </c>
      <c r="F4513" s="270" t="s">
        <v>356</v>
      </c>
      <c r="G4513" s="270" t="s">
        <v>217</v>
      </c>
    </row>
    <row r="4514" spans="1:7">
      <c r="A4514" s="270" t="s">
        <v>8852</v>
      </c>
      <c r="B4514" s="270" t="s">
        <v>8853</v>
      </c>
      <c r="C4514" s="270">
        <v>2558</v>
      </c>
      <c r="D4514" s="270">
        <v>1023.249</v>
      </c>
      <c r="E4514" s="270">
        <v>13</v>
      </c>
      <c r="F4514" s="270">
        <v>0</v>
      </c>
      <c r="G4514" s="270" t="s">
        <v>217</v>
      </c>
    </row>
    <row r="4515" spans="1:7">
      <c r="A4515" s="270" t="s">
        <v>8854</v>
      </c>
      <c r="B4515" s="270" t="s">
        <v>8853</v>
      </c>
      <c r="C4515" s="270">
        <v>2566</v>
      </c>
      <c r="D4515" s="270">
        <v>1023.249</v>
      </c>
      <c r="E4515" s="270">
        <v>13</v>
      </c>
      <c r="F4515" s="270">
        <v>0</v>
      </c>
      <c r="G4515" s="270" t="s">
        <v>217</v>
      </c>
    </row>
    <row r="4516" spans="1:7">
      <c r="A4516" s="270" t="s">
        <v>8855</v>
      </c>
      <c r="B4516" s="270" t="s">
        <v>8856</v>
      </c>
      <c r="C4516" s="270">
        <v>2795</v>
      </c>
      <c r="D4516" s="270">
        <v>1022.8150000000001</v>
      </c>
      <c r="E4516" s="270">
        <v>13</v>
      </c>
      <c r="F4516" s="270">
        <v>0.81</v>
      </c>
      <c r="G4516" s="270" t="s">
        <v>220</v>
      </c>
    </row>
    <row r="4517" spans="1:7">
      <c r="A4517" s="270" t="s">
        <v>8857</v>
      </c>
      <c r="B4517" s="270" t="s">
        <v>8858</v>
      </c>
      <c r="C4517" s="270">
        <v>2430</v>
      </c>
      <c r="D4517" s="270">
        <v>1016.429</v>
      </c>
      <c r="E4517" s="270">
        <v>13</v>
      </c>
      <c r="F4517" s="270">
        <v>1.46</v>
      </c>
      <c r="G4517" s="270" t="s">
        <v>220</v>
      </c>
    </row>
    <row r="4518" spans="1:7">
      <c r="A4518" s="270" t="s">
        <v>8859</v>
      </c>
      <c r="B4518" s="270" t="s">
        <v>8860</v>
      </c>
      <c r="C4518" s="270">
        <v>2440</v>
      </c>
      <c r="D4518" s="270">
        <v>943</v>
      </c>
      <c r="E4518" s="270">
        <v>10</v>
      </c>
      <c r="F4518" s="270">
        <v>3.1791304347826088</v>
      </c>
      <c r="G4518" s="270" t="s">
        <v>223</v>
      </c>
    </row>
    <row r="4519" spans="1:7">
      <c r="A4519" s="270" t="s">
        <v>8861</v>
      </c>
      <c r="B4519" s="270" t="s">
        <v>8862</v>
      </c>
      <c r="C4519" s="270">
        <v>2454</v>
      </c>
      <c r="D4519" s="270">
        <v>972.19600000000003</v>
      </c>
      <c r="E4519" s="270">
        <v>11</v>
      </c>
      <c r="F4519" s="270">
        <v>2.8261538461538467</v>
      </c>
      <c r="G4519" s="270" t="s">
        <v>223</v>
      </c>
    </row>
    <row r="4520" spans="1:7">
      <c r="A4520" s="270" t="s">
        <v>8863</v>
      </c>
      <c r="B4520" s="270" t="s">
        <v>8864</v>
      </c>
      <c r="C4520" s="270">
        <v>2644</v>
      </c>
      <c r="D4520" s="270">
        <v>1049.5958461538462</v>
      </c>
      <c r="E4520" s="270">
        <v>14</v>
      </c>
      <c r="F4520" s="270">
        <v>2.19</v>
      </c>
      <c r="G4520" s="270" t="s">
        <v>220</v>
      </c>
    </row>
    <row r="4521" spans="1:7">
      <c r="A4521" s="270" t="s">
        <v>8865</v>
      </c>
      <c r="B4521" s="270" t="s">
        <v>8866</v>
      </c>
      <c r="C4521" s="270">
        <v>2460</v>
      </c>
      <c r="D4521" s="270">
        <v>905.26199999999994</v>
      </c>
      <c r="E4521" s="270">
        <v>9</v>
      </c>
      <c r="F4521" s="270">
        <v>2.52</v>
      </c>
      <c r="G4521" s="270" t="s">
        <v>223</v>
      </c>
    </row>
    <row r="4522" spans="1:7">
      <c r="A4522" s="270" t="s">
        <v>8867</v>
      </c>
      <c r="B4522" s="270" t="s">
        <v>8868</v>
      </c>
      <c r="C4522" s="270">
        <v>2217</v>
      </c>
      <c r="D4522" s="270">
        <v>1002.689</v>
      </c>
      <c r="E4522" s="270">
        <v>13</v>
      </c>
      <c r="F4522" s="270">
        <v>0</v>
      </c>
      <c r="G4522" s="270" t="s">
        <v>217</v>
      </c>
    </row>
    <row r="4523" spans="1:7">
      <c r="A4523" s="270" t="s">
        <v>8869</v>
      </c>
      <c r="B4523" s="270" t="s">
        <v>8870</v>
      </c>
      <c r="C4523" s="270">
        <v>2217</v>
      </c>
      <c r="D4523" s="270">
        <v>1028.367</v>
      </c>
      <c r="E4523" s="270">
        <v>14</v>
      </c>
      <c r="F4523" s="270">
        <v>0</v>
      </c>
      <c r="G4523" s="270" t="s">
        <v>217</v>
      </c>
    </row>
    <row r="4524" spans="1:7">
      <c r="A4524" s="270" t="s">
        <v>8871</v>
      </c>
      <c r="B4524" s="270" t="s">
        <v>8872</v>
      </c>
      <c r="C4524" s="270">
        <v>2642</v>
      </c>
      <c r="D4524" s="270">
        <v>1032.1310000000001</v>
      </c>
      <c r="E4524" s="270">
        <v>14</v>
      </c>
      <c r="F4524" s="270">
        <v>3.11</v>
      </c>
      <c r="G4524" s="270" t="s">
        <v>223</v>
      </c>
    </row>
    <row r="4525" spans="1:7">
      <c r="A4525" s="270" t="s">
        <v>8873</v>
      </c>
      <c r="B4525" s="270" t="s">
        <v>8874</v>
      </c>
      <c r="C4525" s="270">
        <v>2030</v>
      </c>
      <c r="D4525" s="270">
        <v>1070.95</v>
      </c>
      <c r="E4525" s="270">
        <v>15</v>
      </c>
      <c r="F4525" s="270">
        <v>0</v>
      </c>
      <c r="G4525" s="270" t="s">
        <v>217</v>
      </c>
    </row>
    <row r="4526" spans="1:7">
      <c r="A4526" s="270" t="s">
        <v>8875</v>
      </c>
      <c r="B4526" s="270" t="s">
        <v>8874</v>
      </c>
      <c r="C4526" s="270">
        <v>2031</v>
      </c>
      <c r="D4526" s="270">
        <v>1070.95</v>
      </c>
      <c r="E4526" s="270">
        <v>15</v>
      </c>
      <c r="F4526" s="270">
        <v>0</v>
      </c>
      <c r="G4526" s="270" t="s">
        <v>217</v>
      </c>
    </row>
    <row r="4527" spans="1:7">
      <c r="A4527" s="270" t="s">
        <v>8876</v>
      </c>
      <c r="B4527" s="270" t="s">
        <v>8874</v>
      </c>
      <c r="C4527" s="270">
        <v>2034</v>
      </c>
      <c r="D4527" s="270">
        <v>1070.95</v>
      </c>
      <c r="E4527" s="270">
        <v>15</v>
      </c>
      <c r="F4527" s="270">
        <v>0</v>
      </c>
      <c r="G4527" s="270" t="s">
        <v>217</v>
      </c>
    </row>
    <row r="4528" spans="1:7">
      <c r="A4528" s="270" t="s">
        <v>8877</v>
      </c>
      <c r="B4528" s="270" t="s">
        <v>8878</v>
      </c>
      <c r="C4528" s="270">
        <v>2380</v>
      </c>
      <c r="D4528" s="270">
        <v>1047.3499999999999</v>
      </c>
      <c r="E4528" s="270">
        <v>14</v>
      </c>
      <c r="F4528" s="270">
        <v>3.1559999999999997</v>
      </c>
      <c r="G4528" s="270" t="s">
        <v>223</v>
      </c>
    </row>
    <row r="4529" spans="1:7">
      <c r="A4529" s="270" t="s">
        <v>8879</v>
      </c>
      <c r="B4529" s="270" t="s">
        <v>8880</v>
      </c>
      <c r="C4529" s="270">
        <v>2370</v>
      </c>
      <c r="D4529" s="270">
        <v>1055</v>
      </c>
      <c r="E4529" s="270">
        <v>15</v>
      </c>
      <c r="F4529" s="270">
        <v>3.770588235294118</v>
      </c>
      <c r="G4529" s="270" t="s">
        <v>223</v>
      </c>
    </row>
    <row r="4530" spans="1:7">
      <c r="A4530" s="270" t="s">
        <v>8881</v>
      </c>
      <c r="B4530" s="270" t="s">
        <v>8882</v>
      </c>
      <c r="C4530" s="270">
        <v>2287</v>
      </c>
      <c r="D4530" s="270">
        <v>1052.8240000000001</v>
      </c>
      <c r="E4530" s="270">
        <v>15</v>
      </c>
      <c r="F4530" s="270">
        <v>0</v>
      </c>
      <c r="G4530" s="270" t="s">
        <v>217</v>
      </c>
    </row>
    <row r="4531" spans="1:7">
      <c r="A4531" s="270" t="s">
        <v>8883</v>
      </c>
      <c r="B4531" s="270" t="s">
        <v>8884</v>
      </c>
      <c r="C4531" s="270">
        <v>2669</v>
      </c>
      <c r="D4531" s="270">
        <v>1026.8134000000002</v>
      </c>
      <c r="E4531" s="270">
        <v>14</v>
      </c>
      <c r="F4531" s="270">
        <v>5.7592307692307685</v>
      </c>
      <c r="G4531" s="270" t="s">
        <v>223</v>
      </c>
    </row>
    <row r="4532" spans="1:7">
      <c r="A4532" s="270" t="s">
        <v>8885</v>
      </c>
      <c r="B4532" s="270" t="s">
        <v>8886</v>
      </c>
      <c r="C4532" s="270">
        <v>2669</v>
      </c>
      <c r="D4532" s="270">
        <v>1026.9090000000001</v>
      </c>
      <c r="E4532" s="270">
        <v>14</v>
      </c>
      <c r="F4532" s="270">
        <v>5.67</v>
      </c>
      <c r="G4532" s="270" t="s">
        <v>223</v>
      </c>
    </row>
    <row r="4533" spans="1:7">
      <c r="A4533" s="270" t="s">
        <v>8887</v>
      </c>
      <c r="B4533" s="270" t="s">
        <v>8888</v>
      </c>
      <c r="C4533" s="270">
        <v>2701</v>
      </c>
      <c r="D4533" s="270">
        <v>1081</v>
      </c>
      <c r="E4533" s="270">
        <v>16</v>
      </c>
      <c r="F4533" s="270">
        <v>1.99</v>
      </c>
      <c r="G4533" s="270" t="s">
        <v>220</v>
      </c>
    </row>
    <row r="4534" spans="1:7">
      <c r="A4534" s="270" t="s">
        <v>8889</v>
      </c>
      <c r="B4534" s="270" t="s">
        <v>8890</v>
      </c>
      <c r="C4534" s="270">
        <v>2469</v>
      </c>
      <c r="D4534" s="270">
        <v>836.94100000000003</v>
      </c>
      <c r="E4534" s="270">
        <v>6</v>
      </c>
      <c r="F4534" s="270">
        <v>3.1256666666666666</v>
      </c>
      <c r="G4534" s="270" t="s">
        <v>223</v>
      </c>
    </row>
    <row r="4535" spans="1:7">
      <c r="A4535" s="270" t="s">
        <v>8891</v>
      </c>
      <c r="B4535" s="270" t="s">
        <v>8892</v>
      </c>
      <c r="C4535" s="270">
        <v>2283</v>
      </c>
      <c r="D4535" s="270">
        <v>1012.463</v>
      </c>
      <c r="E4535" s="270">
        <v>13</v>
      </c>
      <c r="F4535" s="270">
        <v>0</v>
      </c>
      <c r="G4535" s="270" t="s">
        <v>217</v>
      </c>
    </row>
    <row r="4536" spans="1:7">
      <c r="A4536" s="270" t="s">
        <v>8893</v>
      </c>
      <c r="B4536" s="270" t="s">
        <v>8894</v>
      </c>
      <c r="C4536" s="270">
        <v>2330</v>
      </c>
      <c r="D4536" s="270">
        <v>1023.8725151515149</v>
      </c>
      <c r="E4536" s="270">
        <v>13</v>
      </c>
      <c r="F4536" s="270">
        <v>2.87</v>
      </c>
      <c r="G4536" s="270" t="s">
        <v>223</v>
      </c>
    </row>
    <row r="4537" spans="1:7">
      <c r="A4537" s="270" t="s">
        <v>8895</v>
      </c>
      <c r="B4537" s="270" t="s">
        <v>8896</v>
      </c>
      <c r="C4537" s="270">
        <v>2259</v>
      </c>
      <c r="D4537" s="270">
        <v>1046.9749999999999</v>
      </c>
      <c r="E4537" s="270">
        <v>14</v>
      </c>
      <c r="F4537" s="270">
        <v>0.96</v>
      </c>
      <c r="G4537" s="270" t="s">
        <v>220</v>
      </c>
    </row>
    <row r="4538" spans="1:7">
      <c r="A4538" s="270" t="s">
        <v>8897</v>
      </c>
      <c r="B4538" s="270" t="s">
        <v>8898</v>
      </c>
      <c r="C4538" s="270">
        <v>2824</v>
      </c>
      <c r="D4538" s="270">
        <v>958.024</v>
      </c>
      <c r="E4538" s="270">
        <v>11</v>
      </c>
      <c r="F4538" s="270">
        <v>6.5616666666666665</v>
      </c>
      <c r="G4538" s="270" t="s">
        <v>226</v>
      </c>
    </row>
    <row r="4539" spans="1:7">
      <c r="A4539" s="270" t="s">
        <v>8899</v>
      </c>
      <c r="B4539" s="270" t="s">
        <v>8900</v>
      </c>
      <c r="C4539" s="270">
        <v>2330</v>
      </c>
      <c r="D4539" s="270">
        <v>948</v>
      </c>
      <c r="E4539" s="270">
        <v>10</v>
      </c>
      <c r="F4539" s="270">
        <v>1.38</v>
      </c>
      <c r="G4539" s="270" t="s">
        <v>220</v>
      </c>
    </row>
    <row r="4540" spans="1:7">
      <c r="A4540" s="270" t="s">
        <v>8901</v>
      </c>
      <c r="B4540" s="270" t="s">
        <v>8902</v>
      </c>
      <c r="C4540" s="270">
        <v>2446</v>
      </c>
      <c r="D4540" s="270">
        <v>1035</v>
      </c>
      <c r="E4540" s="270">
        <v>14</v>
      </c>
      <c r="F4540" s="270">
        <v>2.4764705882352942</v>
      </c>
      <c r="G4540" s="270" t="s">
        <v>223</v>
      </c>
    </row>
    <row r="4541" spans="1:7">
      <c r="A4541" s="270" t="s">
        <v>8903</v>
      </c>
      <c r="B4541" s="270" t="s">
        <v>8904</v>
      </c>
      <c r="C4541" s="270">
        <v>2422</v>
      </c>
      <c r="D4541" s="270">
        <v>1008</v>
      </c>
      <c r="E4541" s="270">
        <v>13</v>
      </c>
      <c r="F4541" s="270">
        <v>3.36</v>
      </c>
      <c r="G4541" s="270" t="s">
        <v>223</v>
      </c>
    </row>
    <row r="4542" spans="1:7">
      <c r="A4542" s="270" t="s">
        <v>8905</v>
      </c>
      <c r="B4542" s="270" t="s">
        <v>8906</v>
      </c>
      <c r="C4542" s="270">
        <v>2321</v>
      </c>
      <c r="D4542" s="270">
        <v>1059.93</v>
      </c>
      <c r="E4542" s="270">
        <v>15</v>
      </c>
      <c r="F4542" s="270">
        <v>0.05</v>
      </c>
      <c r="G4542" s="270" t="s">
        <v>217</v>
      </c>
    </row>
    <row r="4543" spans="1:7">
      <c r="A4543" s="270" t="s">
        <v>8907</v>
      </c>
      <c r="B4543" s="270" t="s">
        <v>8908</v>
      </c>
      <c r="C4543" s="270">
        <v>2830</v>
      </c>
      <c r="D4543" s="270">
        <v>1068.75</v>
      </c>
      <c r="E4543" s="270">
        <v>15</v>
      </c>
      <c r="F4543" s="270">
        <v>2.7</v>
      </c>
      <c r="G4543" s="270" t="s">
        <v>223</v>
      </c>
    </row>
    <row r="4544" spans="1:7">
      <c r="A4544" s="270" t="s">
        <v>8909</v>
      </c>
      <c r="B4544" s="270" t="s">
        <v>8910</v>
      </c>
      <c r="C4544" s="270">
        <v>2324</v>
      </c>
      <c r="D4544" s="270">
        <v>893.14400000000001</v>
      </c>
      <c r="E4544" s="270">
        <v>8</v>
      </c>
      <c r="F4544" s="270">
        <v>0.14000000000000001</v>
      </c>
      <c r="G4544" s="270" t="s">
        <v>217</v>
      </c>
    </row>
    <row r="4545" spans="1:7">
      <c r="A4545" s="270" t="s">
        <v>8911</v>
      </c>
      <c r="B4545" s="270" t="s">
        <v>8912</v>
      </c>
      <c r="C4545" s="270">
        <v>2571</v>
      </c>
      <c r="D4545" s="270">
        <v>1086.9880000000001</v>
      </c>
      <c r="E4545" s="270">
        <v>16</v>
      </c>
      <c r="F4545" s="270">
        <v>0.32</v>
      </c>
      <c r="G4545" s="270" t="s">
        <v>220</v>
      </c>
    </row>
    <row r="4546" spans="1:7">
      <c r="A4546" s="270" t="s">
        <v>8913</v>
      </c>
      <c r="B4546" s="270" t="s">
        <v>8914</v>
      </c>
      <c r="C4546" s="270">
        <v>2388</v>
      </c>
      <c r="D4546" s="270">
        <v>995.6950833333334</v>
      </c>
      <c r="E4546" s="270">
        <v>12</v>
      </c>
      <c r="F4546" s="270">
        <v>5.73</v>
      </c>
      <c r="G4546" s="270" t="s">
        <v>223</v>
      </c>
    </row>
    <row r="4547" spans="1:7">
      <c r="A4547" s="270" t="s">
        <v>8915</v>
      </c>
      <c r="B4547" s="270" t="s">
        <v>8916</v>
      </c>
      <c r="C4547" s="270">
        <v>2430</v>
      </c>
      <c r="D4547" s="270">
        <v>999.78599999999994</v>
      </c>
      <c r="E4547" s="270">
        <v>12</v>
      </c>
      <c r="F4547" s="270">
        <v>1.5</v>
      </c>
      <c r="G4547" s="270" t="s">
        <v>220</v>
      </c>
    </row>
    <row r="4548" spans="1:7">
      <c r="A4548" s="270" t="s">
        <v>8917</v>
      </c>
      <c r="B4548" s="270" t="s">
        <v>8918</v>
      </c>
      <c r="C4548" s="270">
        <v>2347</v>
      </c>
      <c r="D4548" s="270">
        <v>994.375</v>
      </c>
      <c r="E4548" s="270">
        <v>12</v>
      </c>
      <c r="F4548" s="270">
        <v>5.0414285714285709</v>
      </c>
      <c r="G4548" s="270" t="s">
        <v>223</v>
      </c>
    </row>
    <row r="4549" spans="1:7">
      <c r="A4549" s="270" t="s">
        <v>8919</v>
      </c>
      <c r="B4549" s="270" t="s">
        <v>8918</v>
      </c>
      <c r="C4549" s="270">
        <v>2720</v>
      </c>
      <c r="D4549" s="270">
        <v>976</v>
      </c>
      <c r="E4549" s="270">
        <v>12</v>
      </c>
      <c r="F4549" s="270">
        <v>2.334117647058823</v>
      </c>
      <c r="G4549" s="270" t="s">
        <v>220</v>
      </c>
    </row>
    <row r="4550" spans="1:7">
      <c r="A4550" s="270" t="s">
        <v>8920</v>
      </c>
      <c r="B4550" s="270" t="s">
        <v>8918</v>
      </c>
      <c r="C4550" s="270">
        <v>2824</v>
      </c>
      <c r="D4550" s="270">
        <v>1030</v>
      </c>
      <c r="E4550" s="270">
        <v>14</v>
      </c>
      <c r="F4550" s="270">
        <v>6.5616666666666665</v>
      </c>
      <c r="G4550" s="270" t="s">
        <v>226</v>
      </c>
    </row>
    <row r="4551" spans="1:7">
      <c r="A4551" s="270" t="s">
        <v>8921</v>
      </c>
      <c r="B4551" s="270" t="s">
        <v>8922</v>
      </c>
      <c r="C4551" s="270">
        <v>2370</v>
      </c>
      <c r="D4551" s="270">
        <v>952</v>
      </c>
      <c r="E4551" s="270">
        <v>11</v>
      </c>
      <c r="F4551" s="270">
        <v>3.48</v>
      </c>
      <c r="G4551" s="270" t="s">
        <v>223</v>
      </c>
    </row>
    <row r="4552" spans="1:7">
      <c r="A4552" s="270" t="s">
        <v>8923</v>
      </c>
      <c r="B4552" s="270" t="s">
        <v>8924</v>
      </c>
      <c r="C4552" s="270">
        <v>2361</v>
      </c>
      <c r="D4552" s="270">
        <v>966.28599999999994</v>
      </c>
      <c r="E4552" s="270">
        <v>11</v>
      </c>
      <c r="F4552" s="270">
        <v>5.65</v>
      </c>
      <c r="G4552" s="270" t="s">
        <v>223</v>
      </c>
    </row>
    <row r="4553" spans="1:7">
      <c r="A4553" s="270" t="s">
        <v>8925</v>
      </c>
      <c r="B4553" s="270" t="s">
        <v>8924</v>
      </c>
      <c r="C4553" s="270">
        <v>2456</v>
      </c>
      <c r="D4553" s="270">
        <v>966.28599999999994</v>
      </c>
      <c r="E4553" s="270">
        <v>11</v>
      </c>
      <c r="F4553" s="270">
        <v>2.38</v>
      </c>
      <c r="G4553" s="270" t="s">
        <v>220</v>
      </c>
    </row>
    <row r="4554" spans="1:7">
      <c r="A4554" s="270" t="s">
        <v>8926</v>
      </c>
      <c r="B4554" s="270" t="s">
        <v>8927</v>
      </c>
      <c r="C4554" s="270">
        <v>2577</v>
      </c>
      <c r="D4554" s="270">
        <v>1044</v>
      </c>
      <c r="E4554" s="270">
        <v>14</v>
      </c>
      <c r="F4554" s="270">
        <v>0.76774193548387115</v>
      </c>
      <c r="G4554" s="270" t="s">
        <v>220</v>
      </c>
    </row>
    <row r="4555" spans="1:7">
      <c r="A4555" s="270" t="s">
        <v>8928</v>
      </c>
      <c r="B4555" s="270" t="s">
        <v>8929</v>
      </c>
      <c r="C4555" s="270">
        <v>2446</v>
      </c>
      <c r="D4555" s="270">
        <v>1043</v>
      </c>
      <c r="E4555" s="270">
        <v>14</v>
      </c>
      <c r="F4555" s="270">
        <v>1.87</v>
      </c>
      <c r="G4555" s="270" t="s">
        <v>220</v>
      </c>
    </row>
    <row r="4556" spans="1:7">
      <c r="A4556" s="270" t="s">
        <v>8930</v>
      </c>
      <c r="B4556" s="270" t="s">
        <v>8929</v>
      </c>
      <c r="C4556" s="270">
        <v>2583</v>
      </c>
      <c r="D4556" s="270">
        <v>1043</v>
      </c>
      <c r="E4556" s="270">
        <v>14</v>
      </c>
      <c r="F4556" s="270">
        <v>1.87</v>
      </c>
      <c r="G4556" s="270" t="s">
        <v>220</v>
      </c>
    </row>
    <row r="4557" spans="1:7">
      <c r="A4557" s="270" t="s">
        <v>8931</v>
      </c>
      <c r="B4557" s="270" t="s">
        <v>8932</v>
      </c>
      <c r="C4557" s="270">
        <v>2330</v>
      </c>
      <c r="D4557" s="270">
        <v>1041.558</v>
      </c>
      <c r="E4557" s="270">
        <v>14</v>
      </c>
      <c r="F4557" s="270">
        <v>1.9385964912280704</v>
      </c>
      <c r="G4557" s="270" t="s">
        <v>220</v>
      </c>
    </row>
    <row r="4558" spans="1:7">
      <c r="A4558" s="270" t="s">
        <v>8933</v>
      </c>
      <c r="B4558" s="270" t="s">
        <v>8934</v>
      </c>
      <c r="C4558" s="270">
        <v>2587</v>
      </c>
      <c r="D4558" s="270">
        <v>993.75075000000015</v>
      </c>
      <c r="E4558" s="270">
        <v>12</v>
      </c>
      <c r="F4558" s="270">
        <v>2.21</v>
      </c>
      <c r="G4558" s="270" t="s">
        <v>220</v>
      </c>
    </row>
    <row r="4559" spans="1:7">
      <c r="A4559" s="270" t="s">
        <v>8935</v>
      </c>
      <c r="B4559" s="270" t="s">
        <v>8936</v>
      </c>
      <c r="C4559" s="270">
        <v>2644</v>
      </c>
      <c r="D4559" s="270">
        <v>1049.5958461538462</v>
      </c>
      <c r="E4559" s="270">
        <v>14</v>
      </c>
      <c r="F4559" s="270">
        <v>2.12</v>
      </c>
      <c r="G4559" s="270" t="s">
        <v>220</v>
      </c>
    </row>
    <row r="4560" spans="1:7">
      <c r="A4560" s="270" t="s">
        <v>8937</v>
      </c>
      <c r="B4560" s="270" t="s">
        <v>8938</v>
      </c>
      <c r="C4560" s="270">
        <v>2370</v>
      </c>
      <c r="D4560" s="270">
        <v>991.56299999999999</v>
      </c>
      <c r="E4560" s="270">
        <v>12</v>
      </c>
      <c r="F4560" s="270">
        <v>3.770588235294118</v>
      </c>
      <c r="G4560" s="270" t="s">
        <v>223</v>
      </c>
    </row>
    <row r="4561" spans="1:7">
      <c r="A4561" s="270" t="s">
        <v>8939</v>
      </c>
      <c r="B4561" s="270" t="s">
        <v>8940</v>
      </c>
      <c r="C4561" s="270">
        <v>2016</v>
      </c>
      <c r="D4561" s="270">
        <v>985.94200000000001</v>
      </c>
      <c r="E4561" s="270">
        <v>12</v>
      </c>
      <c r="F4561" s="270">
        <v>0</v>
      </c>
      <c r="G4561" s="270" t="s">
        <v>217</v>
      </c>
    </row>
    <row r="4562" spans="1:7">
      <c r="A4562" s="270" t="s">
        <v>8941</v>
      </c>
      <c r="B4562" s="270" t="s">
        <v>8942</v>
      </c>
      <c r="C4562" s="270">
        <v>2290</v>
      </c>
      <c r="D4562" s="270">
        <v>1055.4559999999999</v>
      </c>
      <c r="E4562" s="270">
        <v>15</v>
      </c>
      <c r="F4562" s="270">
        <v>0</v>
      </c>
      <c r="G4562" s="270" t="s">
        <v>217</v>
      </c>
    </row>
    <row r="4563" spans="1:7">
      <c r="A4563" s="270" t="s">
        <v>8943</v>
      </c>
      <c r="B4563" s="270" t="s">
        <v>8944</v>
      </c>
      <c r="C4563" s="270">
        <v>2646</v>
      </c>
      <c r="D4563" s="270">
        <v>1060</v>
      </c>
      <c r="E4563" s="270">
        <v>15</v>
      </c>
      <c r="F4563" s="270">
        <v>2.4681818181818183</v>
      </c>
      <c r="G4563" s="270" t="s">
        <v>223</v>
      </c>
    </row>
    <row r="4564" spans="1:7">
      <c r="A4564" s="270" t="s">
        <v>8945</v>
      </c>
      <c r="B4564" s="270" t="s">
        <v>8946</v>
      </c>
      <c r="C4564" s="270">
        <v>2330</v>
      </c>
      <c r="D4564" s="270">
        <v>1079</v>
      </c>
      <c r="E4564" s="270">
        <v>16</v>
      </c>
      <c r="F4564" s="270">
        <v>1.29</v>
      </c>
      <c r="G4564" s="270" t="s">
        <v>220</v>
      </c>
    </row>
    <row r="4565" spans="1:7">
      <c r="A4565" s="270" t="s">
        <v>8947</v>
      </c>
      <c r="B4565" s="270" t="s">
        <v>8948</v>
      </c>
      <c r="C4565" s="270">
        <v>2550</v>
      </c>
      <c r="D4565" s="270">
        <v>1031.2940000000001</v>
      </c>
      <c r="E4565" s="270">
        <v>14</v>
      </c>
      <c r="F4565" s="270">
        <v>3.3419512195121941</v>
      </c>
      <c r="G4565" s="270" t="s">
        <v>223</v>
      </c>
    </row>
    <row r="4566" spans="1:7">
      <c r="A4566" s="270" t="s">
        <v>8949</v>
      </c>
      <c r="B4566" s="270" t="s">
        <v>8950</v>
      </c>
      <c r="C4566" s="270">
        <v>2666</v>
      </c>
      <c r="D4566" s="270">
        <v>1060</v>
      </c>
      <c r="E4566" s="270">
        <v>15</v>
      </c>
      <c r="F4566" s="270">
        <v>3.83</v>
      </c>
      <c r="G4566" s="270" t="s">
        <v>223</v>
      </c>
    </row>
    <row r="4567" spans="1:7">
      <c r="A4567" s="270" t="s">
        <v>8951</v>
      </c>
      <c r="B4567" s="270" t="s">
        <v>8952</v>
      </c>
      <c r="C4567" s="270">
        <v>2546</v>
      </c>
      <c r="D4567" s="270">
        <v>962.2138235294118</v>
      </c>
      <c r="E4567" s="270">
        <v>11</v>
      </c>
      <c r="F4567" s="270">
        <v>3.53</v>
      </c>
      <c r="G4567" s="270" t="s">
        <v>223</v>
      </c>
    </row>
    <row r="4568" spans="1:7">
      <c r="A4568" s="270" t="s">
        <v>8953</v>
      </c>
      <c r="B4568" s="270" t="s">
        <v>8954</v>
      </c>
      <c r="C4568" s="270">
        <v>2143</v>
      </c>
      <c r="D4568" s="270">
        <v>911.51800000000003</v>
      </c>
      <c r="E4568" s="270">
        <v>9</v>
      </c>
      <c r="F4568" s="270" t="s">
        <v>356</v>
      </c>
      <c r="G4568" s="270" t="s">
        <v>217</v>
      </c>
    </row>
    <row r="4569" spans="1:7">
      <c r="A4569" s="270" t="s">
        <v>8955</v>
      </c>
      <c r="B4569" s="270" t="s">
        <v>8956</v>
      </c>
      <c r="C4569" s="270">
        <v>2745</v>
      </c>
      <c r="D4569" s="270">
        <v>1032.364</v>
      </c>
      <c r="E4569" s="270">
        <v>14</v>
      </c>
      <c r="F4569" s="270">
        <v>0</v>
      </c>
      <c r="G4569" s="270" t="s">
        <v>217</v>
      </c>
    </row>
    <row r="4570" spans="1:7">
      <c r="A4570" s="270" t="s">
        <v>8957</v>
      </c>
      <c r="B4570" s="270" t="s">
        <v>8958</v>
      </c>
      <c r="C4570" s="270">
        <v>2586</v>
      </c>
      <c r="D4570" s="270">
        <v>946.29600000000005</v>
      </c>
      <c r="E4570" s="270">
        <v>10</v>
      </c>
      <c r="F4570" s="270">
        <v>3.64</v>
      </c>
      <c r="G4570" s="270" t="s">
        <v>223</v>
      </c>
    </row>
    <row r="4571" spans="1:7">
      <c r="A4571" s="270" t="s">
        <v>8959</v>
      </c>
      <c r="B4571" s="270" t="s">
        <v>8960</v>
      </c>
      <c r="C4571" s="270">
        <v>2622</v>
      </c>
      <c r="D4571" s="270">
        <v>998</v>
      </c>
      <c r="E4571" s="270">
        <v>12</v>
      </c>
      <c r="F4571" s="270">
        <v>1.99</v>
      </c>
      <c r="G4571" s="270" t="s">
        <v>220</v>
      </c>
    </row>
    <row r="4572" spans="1:7">
      <c r="A4572" s="270" t="s">
        <v>8961</v>
      </c>
      <c r="B4572" s="270" t="s">
        <v>8962</v>
      </c>
      <c r="C4572" s="270">
        <v>2646</v>
      </c>
      <c r="D4572" s="270">
        <v>1011.304</v>
      </c>
      <c r="E4572" s="270">
        <v>13</v>
      </c>
      <c r="F4572" s="270">
        <v>2.4</v>
      </c>
      <c r="G4572" s="270" t="s">
        <v>220</v>
      </c>
    </row>
    <row r="4573" spans="1:7">
      <c r="A4573" s="270" t="s">
        <v>8963</v>
      </c>
      <c r="B4573" s="270" t="s">
        <v>8964</v>
      </c>
      <c r="C4573" s="270">
        <v>2722</v>
      </c>
      <c r="D4573" s="270">
        <v>988.10408333333328</v>
      </c>
      <c r="E4573" s="270">
        <v>12</v>
      </c>
      <c r="F4573" s="270">
        <v>2.2599999999999998</v>
      </c>
      <c r="G4573" s="270" t="s">
        <v>220</v>
      </c>
    </row>
    <row r="4574" spans="1:7">
      <c r="A4574" s="270" t="s">
        <v>8965</v>
      </c>
      <c r="B4574" s="270" t="s">
        <v>8966</v>
      </c>
      <c r="C4574" s="270">
        <v>2575</v>
      </c>
      <c r="D4574" s="270">
        <v>1020.652</v>
      </c>
      <c r="E4574" s="270">
        <v>13</v>
      </c>
      <c r="F4574" s="270">
        <v>1.118125</v>
      </c>
      <c r="G4574" s="270" t="s">
        <v>220</v>
      </c>
    </row>
    <row r="4575" spans="1:7">
      <c r="A4575" s="270" t="s">
        <v>8967</v>
      </c>
      <c r="B4575" s="270" t="s">
        <v>8968</v>
      </c>
      <c r="C4575" s="270">
        <v>2480</v>
      </c>
      <c r="D4575" s="270">
        <v>963.39300000000003</v>
      </c>
      <c r="E4575" s="270">
        <v>11</v>
      </c>
      <c r="F4575" s="270">
        <v>1.0053448275862069</v>
      </c>
      <c r="G4575" s="270" t="s">
        <v>220</v>
      </c>
    </row>
    <row r="4576" spans="1:7">
      <c r="A4576" s="270" t="s">
        <v>8969</v>
      </c>
      <c r="B4576" s="270" t="s">
        <v>8970</v>
      </c>
      <c r="C4576" s="270">
        <v>2454</v>
      </c>
      <c r="D4576" s="270">
        <v>992.62099999999998</v>
      </c>
      <c r="E4576" s="270">
        <v>12</v>
      </c>
      <c r="F4576" s="270">
        <v>2.37</v>
      </c>
      <c r="G4576" s="270" t="s">
        <v>220</v>
      </c>
    </row>
    <row r="4577" spans="1:7">
      <c r="A4577" s="270" t="s">
        <v>8971</v>
      </c>
      <c r="B4577" s="270" t="s">
        <v>8972</v>
      </c>
      <c r="C4577" s="270">
        <v>2484</v>
      </c>
      <c r="D4577" s="270">
        <v>958</v>
      </c>
      <c r="E4577" s="270">
        <v>11</v>
      </c>
      <c r="F4577" s="270">
        <v>0.80812499999999987</v>
      </c>
      <c r="G4577" s="270" t="s">
        <v>220</v>
      </c>
    </row>
    <row r="4578" spans="1:7">
      <c r="A4578" s="270" t="s">
        <v>8973</v>
      </c>
      <c r="B4578" s="270" t="s">
        <v>8974</v>
      </c>
      <c r="C4578" s="270">
        <v>2355</v>
      </c>
      <c r="D4578" s="270">
        <v>975.78800000000001</v>
      </c>
      <c r="E4578" s="270">
        <v>11</v>
      </c>
      <c r="F4578" s="270">
        <v>3.6825000000000001</v>
      </c>
      <c r="G4578" s="270" t="s">
        <v>223</v>
      </c>
    </row>
    <row r="4579" spans="1:7">
      <c r="A4579" s="270" t="s">
        <v>8975</v>
      </c>
      <c r="B4579" s="270" t="s">
        <v>8976</v>
      </c>
      <c r="C4579" s="270">
        <v>2212</v>
      </c>
      <c r="D4579" s="270">
        <v>1006.3497142857143</v>
      </c>
      <c r="E4579" s="270">
        <v>13</v>
      </c>
      <c r="F4579" s="270">
        <v>0</v>
      </c>
      <c r="G4579" s="270" t="s">
        <v>217</v>
      </c>
    </row>
    <row r="4580" spans="1:7">
      <c r="A4580" s="270" t="s">
        <v>8977</v>
      </c>
      <c r="B4580" s="270" t="s">
        <v>8978</v>
      </c>
      <c r="C4580" s="270">
        <v>2212</v>
      </c>
      <c r="D4580" s="270">
        <v>1063.8050000000001</v>
      </c>
      <c r="E4580" s="270">
        <v>15</v>
      </c>
      <c r="F4580" s="270">
        <v>0</v>
      </c>
      <c r="G4580" s="270" t="s">
        <v>217</v>
      </c>
    </row>
    <row r="4581" spans="1:7">
      <c r="A4581" s="270" t="s">
        <v>8979</v>
      </c>
      <c r="B4581" s="270" t="s">
        <v>8980</v>
      </c>
      <c r="C4581" s="270">
        <v>2212</v>
      </c>
      <c r="D4581" s="270">
        <v>985.33600000000001</v>
      </c>
      <c r="E4581" s="270">
        <v>12</v>
      </c>
      <c r="F4581" s="270">
        <v>0</v>
      </c>
      <c r="G4581" s="270" t="s">
        <v>217</v>
      </c>
    </row>
    <row r="4582" spans="1:7">
      <c r="A4582" s="270" t="s">
        <v>8981</v>
      </c>
      <c r="B4582" s="270" t="s">
        <v>8982</v>
      </c>
      <c r="C4582" s="270">
        <v>2630</v>
      </c>
      <c r="D4582" s="270">
        <v>1035</v>
      </c>
      <c r="E4582" s="270">
        <v>14</v>
      </c>
      <c r="F4582" s="270">
        <v>2.1578947368421058</v>
      </c>
      <c r="G4582" s="270" t="s">
        <v>220</v>
      </c>
    </row>
    <row r="4583" spans="1:7">
      <c r="A4583" s="270" t="s">
        <v>8983</v>
      </c>
      <c r="B4583" s="270" t="s">
        <v>8984</v>
      </c>
      <c r="C4583" s="270">
        <v>2138</v>
      </c>
      <c r="D4583" s="270">
        <v>1074.3219999999999</v>
      </c>
      <c r="E4583" s="270">
        <v>15</v>
      </c>
      <c r="F4583" s="270">
        <v>0</v>
      </c>
      <c r="G4583" s="270" t="s">
        <v>217</v>
      </c>
    </row>
    <row r="4584" spans="1:7">
      <c r="A4584" s="270" t="s">
        <v>8985</v>
      </c>
      <c r="B4584" s="270" t="s">
        <v>8986</v>
      </c>
      <c r="C4584" s="270">
        <v>2447</v>
      </c>
      <c r="D4584" s="270">
        <v>928.99521052631576</v>
      </c>
      <c r="E4584" s="270">
        <v>10</v>
      </c>
      <c r="F4584" s="270">
        <v>3.25</v>
      </c>
      <c r="G4584" s="270" t="s">
        <v>223</v>
      </c>
    </row>
    <row r="4585" spans="1:7">
      <c r="A4585" s="270" t="s">
        <v>8987</v>
      </c>
      <c r="B4585" s="270" t="s">
        <v>8988</v>
      </c>
      <c r="C4585" s="270">
        <v>2580</v>
      </c>
      <c r="D4585" s="270">
        <v>1032.1203829787237</v>
      </c>
      <c r="E4585" s="270">
        <v>14</v>
      </c>
      <c r="F4585" s="270">
        <v>1.39</v>
      </c>
      <c r="G4585" s="270" t="s">
        <v>220</v>
      </c>
    </row>
    <row r="4586" spans="1:7">
      <c r="A4586" s="270" t="s">
        <v>8989</v>
      </c>
      <c r="B4586" s="270" t="s">
        <v>8990</v>
      </c>
      <c r="C4586" s="270">
        <v>2354</v>
      </c>
      <c r="D4586" s="270">
        <v>994.50622222222228</v>
      </c>
      <c r="E4586" s="270">
        <v>12</v>
      </c>
      <c r="F4586" s="270">
        <v>4.29</v>
      </c>
      <c r="G4586" s="270" t="s">
        <v>223</v>
      </c>
    </row>
    <row r="4587" spans="1:7">
      <c r="A4587" s="270" t="s">
        <v>8991</v>
      </c>
      <c r="B4587" s="270" t="s">
        <v>8992</v>
      </c>
      <c r="C4587" s="270">
        <v>2583</v>
      </c>
      <c r="D4587" s="270">
        <v>1014.5259444444445</v>
      </c>
      <c r="E4587" s="270">
        <v>13</v>
      </c>
      <c r="F4587" s="270">
        <v>2.92</v>
      </c>
      <c r="G4587" s="270" t="s">
        <v>223</v>
      </c>
    </row>
    <row r="4588" spans="1:7">
      <c r="A4588" s="270" t="s">
        <v>8993</v>
      </c>
      <c r="B4588" s="270" t="s">
        <v>8994</v>
      </c>
      <c r="C4588" s="270">
        <v>2580</v>
      </c>
      <c r="D4588" s="270">
        <v>1028</v>
      </c>
      <c r="E4588" s="270">
        <v>14</v>
      </c>
      <c r="F4588" s="270">
        <v>2.7</v>
      </c>
      <c r="G4588" s="270" t="s">
        <v>223</v>
      </c>
    </row>
    <row r="4589" spans="1:7">
      <c r="A4589" s="270" t="s">
        <v>8995</v>
      </c>
      <c r="B4589" s="270" t="s">
        <v>8996</v>
      </c>
      <c r="C4589" s="270">
        <v>2480</v>
      </c>
      <c r="D4589" s="270">
        <v>1057.3710000000001</v>
      </c>
      <c r="E4589" s="270">
        <v>15</v>
      </c>
      <c r="F4589" s="270">
        <v>0.64</v>
      </c>
      <c r="G4589" s="270" t="s">
        <v>220</v>
      </c>
    </row>
    <row r="4590" spans="1:7">
      <c r="A4590" s="270" t="s">
        <v>8997</v>
      </c>
      <c r="B4590" s="270" t="s">
        <v>8998</v>
      </c>
      <c r="C4590" s="270">
        <v>2753</v>
      </c>
      <c r="D4590" s="270">
        <v>997.05899999999997</v>
      </c>
      <c r="E4590" s="270">
        <v>12</v>
      </c>
      <c r="F4590" s="270">
        <v>0.15545454545454543</v>
      </c>
      <c r="G4590" s="270" t="s">
        <v>217</v>
      </c>
    </row>
    <row r="4591" spans="1:7">
      <c r="A4591" s="270" t="s">
        <v>8999</v>
      </c>
      <c r="B4591" s="270" t="s">
        <v>9000</v>
      </c>
      <c r="C4591" s="270">
        <v>2323</v>
      </c>
      <c r="D4591" s="270">
        <v>1038</v>
      </c>
      <c r="E4591" s="270">
        <v>14</v>
      </c>
      <c r="F4591" s="270">
        <v>0.37363636363636366</v>
      </c>
      <c r="G4591" s="270" t="s">
        <v>220</v>
      </c>
    </row>
    <row r="4592" spans="1:7">
      <c r="A4592" s="270" t="s">
        <v>9001</v>
      </c>
      <c r="B4592" s="270" t="s">
        <v>9002</v>
      </c>
      <c r="C4592" s="270">
        <v>2753</v>
      </c>
      <c r="D4592" s="270">
        <v>944.91</v>
      </c>
      <c r="E4592" s="270">
        <v>10</v>
      </c>
      <c r="F4592" s="270">
        <v>0</v>
      </c>
      <c r="G4592" s="270" t="s">
        <v>217</v>
      </c>
    </row>
    <row r="4593" spans="1:7">
      <c r="A4593" s="270" t="s">
        <v>9003</v>
      </c>
      <c r="B4593" s="270" t="s">
        <v>9004</v>
      </c>
      <c r="C4593" s="270">
        <v>2472</v>
      </c>
      <c r="D4593" s="270">
        <v>997.96</v>
      </c>
      <c r="E4593" s="270">
        <v>12</v>
      </c>
      <c r="F4593" s="270">
        <v>1.4966666666666668</v>
      </c>
      <c r="G4593" s="270" t="s">
        <v>220</v>
      </c>
    </row>
    <row r="4594" spans="1:7">
      <c r="A4594" s="270" t="s">
        <v>9005</v>
      </c>
      <c r="B4594" s="270" t="s">
        <v>9006</v>
      </c>
      <c r="C4594" s="270">
        <v>2324</v>
      </c>
      <c r="D4594" s="270">
        <v>981.21281818181785</v>
      </c>
      <c r="E4594" s="270">
        <v>12</v>
      </c>
      <c r="F4594" s="270">
        <v>0.45</v>
      </c>
      <c r="G4594" s="270" t="s">
        <v>220</v>
      </c>
    </row>
    <row r="4595" spans="1:7">
      <c r="A4595" s="270" t="s">
        <v>9007</v>
      </c>
      <c r="B4595" s="270" t="s">
        <v>9008</v>
      </c>
      <c r="C4595" s="270">
        <v>2646</v>
      </c>
      <c r="D4595" s="270">
        <v>1060</v>
      </c>
      <c r="E4595" s="270">
        <v>15</v>
      </c>
      <c r="F4595" s="270">
        <v>2.4681818181818183</v>
      </c>
      <c r="G4595" s="270" t="s">
        <v>223</v>
      </c>
    </row>
    <row r="4596" spans="1:7">
      <c r="A4596" s="270" t="s">
        <v>9009</v>
      </c>
      <c r="B4596" s="270" t="s">
        <v>9010</v>
      </c>
      <c r="C4596" s="270">
        <v>2474</v>
      </c>
      <c r="D4596" s="270">
        <v>926.52013043478246</v>
      </c>
      <c r="E4596" s="270">
        <v>10</v>
      </c>
      <c r="F4596" s="270">
        <v>1.59</v>
      </c>
      <c r="G4596" s="270" t="s">
        <v>220</v>
      </c>
    </row>
    <row r="4597" spans="1:7">
      <c r="A4597" s="270" t="s">
        <v>9011</v>
      </c>
      <c r="B4597" s="270" t="s">
        <v>9012</v>
      </c>
      <c r="C4597" s="270">
        <v>2850</v>
      </c>
      <c r="D4597" s="270">
        <v>1066</v>
      </c>
      <c r="E4597" s="270">
        <v>15</v>
      </c>
      <c r="F4597" s="270">
        <v>3.1293617021276594</v>
      </c>
      <c r="G4597" s="270" t="s">
        <v>223</v>
      </c>
    </row>
    <row r="4598" spans="1:7">
      <c r="A4598" s="270" t="s">
        <v>9013</v>
      </c>
      <c r="B4598" s="270" t="s">
        <v>9014</v>
      </c>
      <c r="C4598" s="270">
        <v>2444</v>
      </c>
      <c r="D4598" s="270">
        <v>915</v>
      </c>
      <c r="E4598" s="270">
        <v>9</v>
      </c>
      <c r="F4598" s="270">
        <v>1.73</v>
      </c>
      <c r="G4598" s="270" t="s">
        <v>220</v>
      </c>
    </row>
    <row r="4599" spans="1:7">
      <c r="A4599" s="270" t="s">
        <v>9015</v>
      </c>
      <c r="B4599" s="270" t="s">
        <v>9016</v>
      </c>
      <c r="C4599" s="270">
        <v>2765</v>
      </c>
      <c r="D4599" s="270">
        <v>962.601</v>
      </c>
      <c r="E4599" s="270">
        <v>11</v>
      </c>
      <c r="F4599" s="270">
        <v>0</v>
      </c>
      <c r="G4599" s="270" t="s">
        <v>217</v>
      </c>
    </row>
    <row r="4600" spans="1:7">
      <c r="A4600" s="270" t="s">
        <v>9017</v>
      </c>
      <c r="B4600" s="270" t="s">
        <v>9018</v>
      </c>
      <c r="C4600" s="270">
        <v>2372</v>
      </c>
      <c r="D4600" s="270">
        <v>988.5</v>
      </c>
      <c r="E4600" s="270">
        <v>12</v>
      </c>
      <c r="F4600" s="270">
        <v>3.8971428571428568</v>
      </c>
      <c r="G4600" s="270" t="s">
        <v>223</v>
      </c>
    </row>
    <row r="4601" spans="1:7">
      <c r="A4601" s="270" t="s">
        <v>9019</v>
      </c>
      <c r="B4601" s="270" t="s">
        <v>9020</v>
      </c>
      <c r="C4601" s="270">
        <v>2066</v>
      </c>
      <c r="D4601" s="270">
        <v>1132.0650000000001</v>
      </c>
      <c r="E4601" s="270">
        <v>17</v>
      </c>
      <c r="F4601" s="270">
        <v>0</v>
      </c>
      <c r="G4601" s="270" t="s">
        <v>217</v>
      </c>
    </row>
    <row r="4602" spans="1:7">
      <c r="A4602" s="270" t="s">
        <v>9021</v>
      </c>
      <c r="B4602" s="270" t="s">
        <v>9020</v>
      </c>
      <c r="C4602" s="270">
        <v>2404</v>
      </c>
      <c r="D4602" s="270">
        <v>1027.75</v>
      </c>
      <c r="E4602" s="270">
        <v>14</v>
      </c>
      <c r="F4602" s="270">
        <v>4.8828571428571435</v>
      </c>
      <c r="G4602" s="270" t="s">
        <v>223</v>
      </c>
    </row>
    <row r="4603" spans="1:7">
      <c r="A4603" s="270" t="s">
        <v>9022</v>
      </c>
      <c r="B4603" s="270" t="s">
        <v>9023</v>
      </c>
      <c r="C4603" s="270">
        <v>2210</v>
      </c>
      <c r="D4603" s="270">
        <v>880.77599999999995</v>
      </c>
      <c r="E4603" s="270">
        <v>8</v>
      </c>
      <c r="F4603" s="270">
        <v>0</v>
      </c>
      <c r="G4603" s="270" t="s">
        <v>217</v>
      </c>
    </row>
    <row r="4604" spans="1:7">
      <c r="A4604" s="270" t="s">
        <v>9024</v>
      </c>
      <c r="B4604" s="270" t="s">
        <v>9023</v>
      </c>
      <c r="C4604" s="270">
        <v>2212</v>
      </c>
      <c r="D4604" s="270">
        <v>880.77599999999995</v>
      </c>
      <c r="E4604" s="270">
        <v>8</v>
      </c>
      <c r="F4604" s="270">
        <v>0</v>
      </c>
      <c r="G4604" s="270" t="s">
        <v>217</v>
      </c>
    </row>
    <row r="4605" spans="1:7">
      <c r="A4605" s="270" t="s">
        <v>9025</v>
      </c>
      <c r="B4605" s="270" t="s">
        <v>9026</v>
      </c>
      <c r="C4605" s="270">
        <v>2330</v>
      </c>
      <c r="D4605" s="270">
        <v>1038.636</v>
      </c>
      <c r="E4605" s="270">
        <v>14</v>
      </c>
      <c r="F4605" s="270">
        <v>0.75</v>
      </c>
      <c r="G4605" s="270" t="s">
        <v>220</v>
      </c>
    </row>
    <row r="4606" spans="1:7">
      <c r="A4606" s="270" t="s">
        <v>9027</v>
      </c>
      <c r="B4606" s="270" t="s">
        <v>9028</v>
      </c>
      <c r="C4606" s="270">
        <v>2705</v>
      </c>
      <c r="D4606" s="270">
        <v>997.40962500000012</v>
      </c>
      <c r="E4606" s="270">
        <v>12</v>
      </c>
      <c r="F4606" s="270">
        <v>2.81</v>
      </c>
      <c r="G4606" s="270" t="s">
        <v>223</v>
      </c>
    </row>
    <row r="4607" spans="1:7">
      <c r="A4607" s="270" t="s">
        <v>9029</v>
      </c>
      <c r="B4607" s="270" t="s">
        <v>9030</v>
      </c>
      <c r="C4607" s="270">
        <v>2360</v>
      </c>
      <c r="D4607" s="270">
        <v>1015</v>
      </c>
      <c r="E4607" s="270">
        <v>13</v>
      </c>
      <c r="F4607" s="270">
        <v>3.9926470588235303</v>
      </c>
      <c r="G4607" s="270" t="s">
        <v>223</v>
      </c>
    </row>
    <row r="4608" spans="1:7">
      <c r="A4608" s="270" t="s">
        <v>9031</v>
      </c>
      <c r="B4608" s="270" t="s">
        <v>9032</v>
      </c>
      <c r="C4608" s="270">
        <v>2577</v>
      </c>
      <c r="D4608" s="270">
        <v>1051.6669999999999</v>
      </c>
      <c r="E4608" s="270">
        <v>15</v>
      </c>
      <c r="F4608" s="270">
        <v>0.61</v>
      </c>
      <c r="G4608" s="270" t="s">
        <v>220</v>
      </c>
    </row>
    <row r="4609" spans="1:7">
      <c r="A4609" s="270" t="s">
        <v>9033</v>
      </c>
      <c r="B4609" s="270" t="s">
        <v>9034</v>
      </c>
      <c r="C4609" s="270">
        <v>2795</v>
      </c>
      <c r="D4609" s="270">
        <v>1078.6420000000001</v>
      </c>
      <c r="E4609" s="270">
        <v>16</v>
      </c>
      <c r="F4609" s="270">
        <v>0.85</v>
      </c>
      <c r="G4609" s="270" t="s">
        <v>220</v>
      </c>
    </row>
    <row r="4610" spans="1:7">
      <c r="A4610" s="270" t="s">
        <v>9035</v>
      </c>
      <c r="B4610" s="270" t="s">
        <v>9036</v>
      </c>
      <c r="C4610" s="270">
        <v>2630</v>
      </c>
      <c r="D4610" s="270">
        <v>1043.8520000000001</v>
      </c>
      <c r="E4610" s="270">
        <v>14</v>
      </c>
      <c r="F4610" s="270">
        <v>2.13</v>
      </c>
      <c r="G4610" s="270" t="s">
        <v>220</v>
      </c>
    </row>
    <row r="4611" spans="1:7">
      <c r="A4611" s="270" t="s">
        <v>9037</v>
      </c>
      <c r="B4611" s="270" t="s">
        <v>9038</v>
      </c>
      <c r="C4611" s="270">
        <v>2795</v>
      </c>
      <c r="D4611" s="270">
        <v>1065.057</v>
      </c>
      <c r="E4611" s="270">
        <v>15</v>
      </c>
      <c r="F4611" s="270">
        <v>1.7092537313432823</v>
      </c>
      <c r="G4611" s="270" t="s">
        <v>220</v>
      </c>
    </row>
    <row r="4612" spans="1:7">
      <c r="A4612" s="270" t="s">
        <v>9039</v>
      </c>
      <c r="B4612" s="270" t="s">
        <v>9040</v>
      </c>
      <c r="C4612" s="270">
        <v>2480</v>
      </c>
      <c r="D4612" s="270">
        <v>1007.8</v>
      </c>
      <c r="E4612" s="270">
        <v>13</v>
      </c>
      <c r="F4612" s="270">
        <v>1.04</v>
      </c>
      <c r="G4612" s="270" t="s">
        <v>220</v>
      </c>
    </row>
    <row r="4613" spans="1:7">
      <c r="A4613" s="270" t="s">
        <v>9041</v>
      </c>
      <c r="B4613" s="270" t="s">
        <v>9042</v>
      </c>
      <c r="C4613" s="270">
        <v>2216</v>
      </c>
      <c r="D4613" s="270">
        <v>969.721</v>
      </c>
      <c r="E4613" s="270">
        <v>11</v>
      </c>
      <c r="F4613" s="270">
        <v>0</v>
      </c>
      <c r="G4613" s="270" t="s">
        <v>217</v>
      </c>
    </row>
    <row r="4614" spans="1:7">
      <c r="A4614" s="270" t="s">
        <v>9043</v>
      </c>
      <c r="B4614" s="270" t="s">
        <v>9044</v>
      </c>
      <c r="C4614" s="270">
        <v>2795</v>
      </c>
      <c r="D4614" s="270">
        <v>1053</v>
      </c>
      <c r="E4614" s="270">
        <v>15</v>
      </c>
      <c r="F4614" s="270">
        <v>1.7092537313432823</v>
      </c>
      <c r="G4614" s="270" t="s">
        <v>220</v>
      </c>
    </row>
    <row r="4615" spans="1:7">
      <c r="A4615" s="270" t="s">
        <v>9045</v>
      </c>
      <c r="B4615" s="270" t="s">
        <v>9046</v>
      </c>
      <c r="C4615" s="270">
        <v>2795</v>
      </c>
      <c r="D4615" s="270">
        <v>970.42899999999997</v>
      </c>
      <c r="E4615" s="270">
        <v>11</v>
      </c>
      <c r="F4615" s="270">
        <v>2.0499999999999998</v>
      </c>
      <c r="G4615" s="270" t="s">
        <v>220</v>
      </c>
    </row>
    <row r="4616" spans="1:7">
      <c r="A4616" s="270" t="s">
        <v>9047</v>
      </c>
      <c r="B4616" s="270" t="s">
        <v>9048</v>
      </c>
      <c r="C4616" s="270">
        <v>2360</v>
      </c>
      <c r="D4616" s="270">
        <v>957.82532258064521</v>
      </c>
      <c r="E4616" s="270">
        <v>11</v>
      </c>
      <c r="F4616" s="270">
        <v>5.65</v>
      </c>
      <c r="G4616" s="270" t="s">
        <v>223</v>
      </c>
    </row>
    <row r="4617" spans="1:7">
      <c r="A4617" s="270" t="s">
        <v>9049</v>
      </c>
      <c r="B4617" s="270" t="s">
        <v>9048</v>
      </c>
      <c r="C4617" s="270">
        <v>2424</v>
      </c>
      <c r="D4617" s="270">
        <v>917.62140000000022</v>
      </c>
      <c r="E4617" s="270">
        <v>9</v>
      </c>
      <c r="F4617" s="270">
        <v>2.97</v>
      </c>
      <c r="G4617" s="270" t="s">
        <v>223</v>
      </c>
    </row>
    <row r="4618" spans="1:7">
      <c r="A4618" s="270" t="s">
        <v>9050</v>
      </c>
      <c r="B4618" s="270" t="s">
        <v>9051</v>
      </c>
      <c r="C4618" s="270">
        <v>2632</v>
      </c>
      <c r="D4618" s="270">
        <v>1006</v>
      </c>
      <c r="E4618" s="270">
        <v>13</v>
      </c>
      <c r="F4618" s="270">
        <v>3.976666666666667</v>
      </c>
      <c r="G4618" s="270" t="s">
        <v>223</v>
      </c>
    </row>
    <row r="4619" spans="1:7">
      <c r="A4619" s="270" t="s">
        <v>9052</v>
      </c>
      <c r="B4619" s="270" t="s">
        <v>9053</v>
      </c>
      <c r="C4619" s="270">
        <v>2347</v>
      </c>
      <c r="D4619" s="270">
        <v>936.41399999999999</v>
      </c>
      <c r="E4619" s="270">
        <v>10</v>
      </c>
      <c r="F4619" s="270">
        <v>5.48</v>
      </c>
      <c r="G4619" s="270" t="s">
        <v>223</v>
      </c>
    </row>
    <row r="4620" spans="1:7">
      <c r="A4620" s="270" t="s">
        <v>9054</v>
      </c>
      <c r="B4620" s="270" t="s">
        <v>9053</v>
      </c>
      <c r="C4620" s="270">
        <v>2371</v>
      </c>
      <c r="D4620" s="270">
        <v>936.41399999999999</v>
      </c>
      <c r="E4620" s="270">
        <v>10</v>
      </c>
      <c r="F4620" s="270">
        <v>5.48</v>
      </c>
      <c r="G4620" s="270" t="s">
        <v>223</v>
      </c>
    </row>
    <row r="4621" spans="1:7">
      <c r="A4621" s="270" t="s">
        <v>9055</v>
      </c>
      <c r="B4621" s="270" t="s">
        <v>9053</v>
      </c>
      <c r="C4621" s="270">
        <v>2390</v>
      </c>
      <c r="D4621" s="270">
        <v>1009.921</v>
      </c>
      <c r="E4621" s="270">
        <v>13</v>
      </c>
      <c r="F4621" s="270">
        <v>5.48</v>
      </c>
      <c r="G4621" s="270" t="s">
        <v>223</v>
      </c>
    </row>
    <row r="4622" spans="1:7">
      <c r="A4622" s="270" t="s">
        <v>9056</v>
      </c>
      <c r="B4622" s="270" t="s">
        <v>9057</v>
      </c>
      <c r="C4622" s="270">
        <v>2422</v>
      </c>
      <c r="D4622" s="270">
        <v>985.95321739130429</v>
      </c>
      <c r="E4622" s="270">
        <v>12</v>
      </c>
      <c r="F4622" s="270">
        <v>2.4900000000000002</v>
      </c>
      <c r="G4622" s="270" t="s">
        <v>223</v>
      </c>
    </row>
    <row r="4623" spans="1:7">
      <c r="A4623" s="270" t="s">
        <v>9058</v>
      </c>
      <c r="B4623" s="270" t="s">
        <v>9059</v>
      </c>
      <c r="C4623" s="270">
        <v>2360</v>
      </c>
      <c r="D4623" s="270">
        <v>957.82532258064521</v>
      </c>
      <c r="E4623" s="270">
        <v>11</v>
      </c>
      <c r="F4623" s="270">
        <v>5.8</v>
      </c>
      <c r="G4623" s="270" t="s">
        <v>223</v>
      </c>
    </row>
    <row r="4624" spans="1:7">
      <c r="A4624" s="270" t="s">
        <v>9060</v>
      </c>
      <c r="B4624" s="270" t="s">
        <v>9061</v>
      </c>
      <c r="C4624" s="270">
        <v>2357</v>
      </c>
      <c r="D4624" s="270">
        <v>942.94399999999996</v>
      </c>
      <c r="E4624" s="270">
        <v>10</v>
      </c>
      <c r="F4624" s="270">
        <v>5.0200000000000005</v>
      </c>
      <c r="G4624" s="270" t="s">
        <v>223</v>
      </c>
    </row>
    <row r="4625" spans="1:7">
      <c r="A4625" s="270" t="s">
        <v>9062</v>
      </c>
      <c r="B4625" s="270" t="s">
        <v>9063</v>
      </c>
      <c r="C4625" s="270">
        <v>2550</v>
      </c>
      <c r="D4625" s="270">
        <v>952</v>
      </c>
      <c r="E4625" s="270">
        <v>11</v>
      </c>
      <c r="F4625" s="270">
        <v>4.1399999999999997</v>
      </c>
      <c r="G4625" s="270" t="s">
        <v>223</v>
      </c>
    </row>
    <row r="4626" spans="1:7">
      <c r="A4626" s="270" t="s">
        <v>9064</v>
      </c>
      <c r="B4626" s="270" t="s">
        <v>9065</v>
      </c>
      <c r="C4626" s="270">
        <v>2628</v>
      </c>
      <c r="D4626" s="270">
        <v>1035</v>
      </c>
      <c r="E4626" s="270">
        <v>14</v>
      </c>
      <c r="F4626" s="270">
        <v>2.9558333333333331</v>
      </c>
      <c r="G4626" s="270" t="s">
        <v>223</v>
      </c>
    </row>
    <row r="4627" spans="1:7">
      <c r="A4627" s="270" t="s">
        <v>9066</v>
      </c>
      <c r="B4627" s="270" t="s">
        <v>9067</v>
      </c>
      <c r="C4627" s="270">
        <v>2628</v>
      </c>
      <c r="D4627" s="270">
        <v>1048.0273124999999</v>
      </c>
      <c r="E4627" s="270">
        <v>14</v>
      </c>
      <c r="F4627" s="270">
        <v>2.86</v>
      </c>
      <c r="G4627" s="270" t="s">
        <v>223</v>
      </c>
    </row>
    <row r="4628" spans="1:7">
      <c r="A4628" s="270" t="s">
        <v>9068</v>
      </c>
      <c r="B4628" s="270" t="s">
        <v>9069</v>
      </c>
      <c r="C4628" s="270">
        <v>2259</v>
      </c>
      <c r="D4628" s="270">
        <v>997</v>
      </c>
      <c r="E4628" s="270">
        <v>12</v>
      </c>
      <c r="F4628" s="270">
        <v>3.92</v>
      </c>
      <c r="G4628" s="270" t="s">
        <v>223</v>
      </c>
    </row>
    <row r="4629" spans="1:7">
      <c r="A4629" s="270" t="s">
        <v>9070</v>
      </c>
      <c r="B4629" s="270" t="s">
        <v>9069</v>
      </c>
      <c r="C4629" s="270">
        <v>2823</v>
      </c>
      <c r="D4629" s="270">
        <v>997</v>
      </c>
      <c r="E4629" s="270">
        <v>12</v>
      </c>
      <c r="F4629" s="270">
        <v>3.92</v>
      </c>
      <c r="G4629" s="270" t="s">
        <v>223</v>
      </c>
    </row>
    <row r="4630" spans="1:7">
      <c r="A4630" s="270" t="s">
        <v>9071</v>
      </c>
      <c r="B4630" s="270" t="s">
        <v>9072</v>
      </c>
      <c r="C4630" s="270">
        <v>2585</v>
      </c>
      <c r="D4630" s="270">
        <v>1037.9580000000001</v>
      </c>
      <c r="E4630" s="270">
        <v>14</v>
      </c>
      <c r="F4630" s="270">
        <v>2.41</v>
      </c>
      <c r="G4630" s="270" t="s">
        <v>223</v>
      </c>
    </row>
    <row r="4631" spans="1:7">
      <c r="A4631" s="270" t="s">
        <v>9073</v>
      </c>
      <c r="B4631" s="270" t="s">
        <v>9074</v>
      </c>
      <c r="C4631" s="270">
        <v>2358</v>
      </c>
      <c r="D4631" s="270">
        <v>940.6</v>
      </c>
      <c r="E4631" s="270">
        <v>10</v>
      </c>
      <c r="F4631" s="270">
        <v>2.46</v>
      </c>
      <c r="G4631" s="270" t="s">
        <v>223</v>
      </c>
    </row>
    <row r="4632" spans="1:7">
      <c r="A4632" s="270" t="s">
        <v>9075</v>
      </c>
      <c r="B4632" s="270" t="s">
        <v>9074</v>
      </c>
      <c r="C4632" s="270">
        <v>2372</v>
      </c>
      <c r="D4632" s="270">
        <v>897.25699999999995</v>
      </c>
      <c r="E4632" s="270">
        <v>8</v>
      </c>
      <c r="F4632" s="270">
        <v>2.46</v>
      </c>
      <c r="G4632" s="270" t="s">
        <v>223</v>
      </c>
    </row>
    <row r="4633" spans="1:7">
      <c r="A4633" s="270" t="s">
        <v>9076</v>
      </c>
      <c r="B4633" s="270" t="s">
        <v>9077</v>
      </c>
      <c r="C4633" s="270">
        <v>2046</v>
      </c>
      <c r="D4633" s="270">
        <v>1088.1669999999999</v>
      </c>
      <c r="E4633" s="270">
        <v>16</v>
      </c>
      <c r="F4633" s="270">
        <v>0</v>
      </c>
      <c r="G4633" s="270" t="s">
        <v>217</v>
      </c>
    </row>
    <row r="4634" spans="1:7">
      <c r="A4634" s="270" t="s">
        <v>9078</v>
      </c>
      <c r="B4634" s="270" t="s">
        <v>9079</v>
      </c>
      <c r="C4634" s="270">
        <v>2441</v>
      </c>
      <c r="D4634" s="270">
        <v>962</v>
      </c>
      <c r="E4634" s="270">
        <v>11</v>
      </c>
      <c r="F4634" s="270">
        <v>2.73</v>
      </c>
      <c r="G4634" s="270" t="s">
        <v>223</v>
      </c>
    </row>
    <row r="4635" spans="1:7">
      <c r="A4635" s="270" t="s">
        <v>9080</v>
      </c>
      <c r="B4635" s="270" t="s">
        <v>9081</v>
      </c>
      <c r="C4635" s="270">
        <v>2422</v>
      </c>
      <c r="D4635" s="270">
        <v>1008</v>
      </c>
      <c r="E4635" s="270">
        <v>13</v>
      </c>
      <c r="F4635" s="270">
        <v>2.72</v>
      </c>
      <c r="G4635" s="270" t="s">
        <v>223</v>
      </c>
    </row>
    <row r="4636" spans="1:7">
      <c r="A4636" s="270" t="s">
        <v>9082</v>
      </c>
      <c r="B4636" s="270" t="s">
        <v>9083</v>
      </c>
      <c r="C4636" s="270">
        <v>2141</v>
      </c>
      <c r="D4636" s="270">
        <v>1050</v>
      </c>
      <c r="E4636" s="270">
        <v>14</v>
      </c>
      <c r="F4636" s="270">
        <v>0</v>
      </c>
      <c r="G4636" s="270" t="s">
        <v>217</v>
      </c>
    </row>
    <row r="4637" spans="1:7">
      <c r="A4637" s="270" t="s">
        <v>9084</v>
      </c>
      <c r="B4637" s="270" t="s">
        <v>9085</v>
      </c>
      <c r="C4637" s="270">
        <v>2766</v>
      </c>
      <c r="D4637" s="270">
        <v>977.95799999999997</v>
      </c>
      <c r="E4637" s="270">
        <v>12</v>
      </c>
      <c r="F4637" s="270">
        <v>0</v>
      </c>
      <c r="G4637" s="270" t="s">
        <v>217</v>
      </c>
    </row>
    <row r="4638" spans="1:7">
      <c r="A4638" s="270" t="s">
        <v>9086</v>
      </c>
      <c r="B4638" s="270" t="s">
        <v>9087</v>
      </c>
      <c r="C4638" s="270">
        <v>2395</v>
      </c>
      <c r="D4638" s="270">
        <v>1024</v>
      </c>
      <c r="E4638" s="270">
        <v>13</v>
      </c>
      <c r="F4638" s="270">
        <v>5.16</v>
      </c>
      <c r="G4638" s="270" t="s">
        <v>223</v>
      </c>
    </row>
    <row r="4639" spans="1:7">
      <c r="A4639" s="270" t="s">
        <v>9088</v>
      </c>
      <c r="B4639" s="270" t="s">
        <v>9089</v>
      </c>
      <c r="C4639" s="270">
        <v>2760</v>
      </c>
      <c r="D4639" s="270">
        <v>1024.4480000000001</v>
      </c>
      <c r="E4639" s="270">
        <v>13</v>
      </c>
      <c r="F4639" s="270">
        <v>0</v>
      </c>
      <c r="G4639" s="270" t="s">
        <v>217</v>
      </c>
    </row>
    <row r="4640" spans="1:7">
      <c r="A4640" s="270" t="s">
        <v>9090</v>
      </c>
      <c r="B4640" s="270" t="s">
        <v>9091</v>
      </c>
      <c r="C4640" s="270">
        <v>2029</v>
      </c>
      <c r="D4640" s="270">
        <v>1101.3589999999999</v>
      </c>
      <c r="E4640" s="270">
        <v>17</v>
      </c>
      <c r="F4640" s="270" t="s">
        <v>356</v>
      </c>
      <c r="G4640" s="270" t="s">
        <v>217</v>
      </c>
    </row>
    <row r="4641" spans="1:7">
      <c r="A4641" s="270" t="s">
        <v>9092</v>
      </c>
      <c r="B4641" s="270" t="s">
        <v>9093</v>
      </c>
      <c r="C4641" s="270">
        <v>2533</v>
      </c>
      <c r="D4641" s="270">
        <v>1033</v>
      </c>
      <c r="E4641" s="270">
        <v>14</v>
      </c>
      <c r="F4641" s="270">
        <v>0.54</v>
      </c>
      <c r="G4641" s="270" t="s">
        <v>220</v>
      </c>
    </row>
    <row r="4642" spans="1:7">
      <c r="A4642" s="270" t="s">
        <v>9094</v>
      </c>
      <c r="B4642" s="270" t="s">
        <v>9093</v>
      </c>
      <c r="C4642" s="270">
        <v>2534</v>
      </c>
      <c r="D4642" s="270">
        <v>1099</v>
      </c>
      <c r="E4642" s="270">
        <v>16</v>
      </c>
      <c r="F4642" s="270">
        <v>0.54</v>
      </c>
      <c r="G4642" s="270" t="s">
        <v>220</v>
      </c>
    </row>
    <row r="4643" spans="1:7">
      <c r="A4643" s="270" t="s">
        <v>9095</v>
      </c>
      <c r="B4643" s="270" t="s">
        <v>9093</v>
      </c>
      <c r="C4643" s="270">
        <v>2630</v>
      </c>
      <c r="D4643" s="270">
        <v>1033</v>
      </c>
      <c r="E4643" s="270">
        <v>14</v>
      </c>
      <c r="F4643" s="270">
        <v>1.98</v>
      </c>
      <c r="G4643" s="270" t="s">
        <v>220</v>
      </c>
    </row>
    <row r="4644" spans="1:7">
      <c r="A4644" s="270" t="s">
        <v>9096</v>
      </c>
      <c r="B4644" s="270" t="s">
        <v>9097</v>
      </c>
      <c r="C4644" s="270">
        <v>2480</v>
      </c>
      <c r="D4644" s="270">
        <v>1002.7190000000001</v>
      </c>
      <c r="E4644" s="270">
        <v>13</v>
      </c>
      <c r="F4644" s="270">
        <v>1.17</v>
      </c>
      <c r="G4644" s="270" t="s">
        <v>220</v>
      </c>
    </row>
    <row r="4645" spans="1:7">
      <c r="A4645" s="270" t="s">
        <v>9098</v>
      </c>
      <c r="B4645" s="270" t="s">
        <v>9099</v>
      </c>
      <c r="C4645" s="270">
        <v>2793</v>
      </c>
      <c r="D4645" s="270">
        <v>976.68399999999997</v>
      </c>
      <c r="E4645" s="270">
        <v>12</v>
      </c>
      <c r="F4645" s="270">
        <v>2.46</v>
      </c>
      <c r="G4645" s="270" t="s">
        <v>223</v>
      </c>
    </row>
    <row r="4646" spans="1:7">
      <c r="A4646" s="270" t="s">
        <v>9100</v>
      </c>
      <c r="B4646" s="270" t="s">
        <v>9101</v>
      </c>
      <c r="C4646" s="270">
        <v>2474</v>
      </c>
      <c r="D4646" s="270">
        <v>832</v>
      </c>
      <c r="E4646" s="270">
        <v>6</v>
      </c>
      <c r="F4646" s="270">
        <v>2.0321052631578942</v>
      </c>
      <c r="G4646" s="270" t="s">
        <v>220</v>
      </c>
    </row>
    <row r="4647" spans="1:7">
      <c r="A4647" s="270" t="s">
        <v>9102</v>
      </c>
      <c r="B4647" s="270" t="s">
        <v>9103</v>
      </c>
      <c r="C4647" s="270">
        <v>2474</v>
      </c>
      <c r="D4647" s="270">
        <v>900</v>
      </c>
      <c r="E4647" s="270">
        <v>8</v>
      </c>
      <c r="F4647" s="270">
        <v>2.16</v>
      </c>
      <c r="G4647" s="270" t="s">
        <v>220</v>
      </c>
    </row>
    <row r="4648" spans="1:7">
      <c r="A4648" s="270" t="s">
        <v>9104</v>
      </c>
      <c r="B4648" s="270" t="s">
        <v>9105</v>
      </c>
      <c r="C4648" s="270">
        <v>2018</v>
      </c>
      <c r="D4648" s="270">
        <v>1015.551</v>
      </c>
      <c r="E4648" s="270">
        <v>13</v>
      </c>
      <c r="F4648" s="270" t="s">
        <v>356</v>
      </c>
      <c r="G4648" s="270" t="s">
        <v>217</v>
      </c>
    </row>
    <row r="4649" spans="1:7">
      <c r="A4649" s="270" t="s">
        <v>9106</v>
      </c>
      <c r="B4649" s="270" t="s">
        <v>9107</v>
      </c>
      <c r="C4649" s="270">
        <v>2320</v>
      </c>
      <c r="D4649" s="270">
        <v>1062</v>
      </c>
      <c r="E4649" s="270">
        <v>15</v>
      </c>
      <c r="F4649" s="270">
        <v>0.3</v>
      </c>
      <c r="G4649" s="270" t="s">
        <v>220</v>
      </c>
    </row>
    <row r="4650" spans="1:7">
      <c r="A4650" s="270" t="s">
        <v>9108</v>
      </c>
      <c r="B4650" s="270" t="s">
        <v>9109</v>
      </c>
      <c r="C4650" s="270">
        <v>2536</v>
      </c>
      <c r="D4650" s="270">
        <v>987.33917857142865</v>
      </c>
      <c r="E4650" s="270">
        <v>12</v>
      </c>
      <c r="F4650" s="270">
        <v>1.96</v>
      </c>
      <c r="G4650" s="270" t="s">
        <v>220</v>
      </c>
    </row>
    <row r="4651" spans="1:7">
      <c r="A4651" s="270" t="s">
        <v>9110</v>
      </c>
      <c r="B4651" s="270" t="s">
        <v>9111</v>
      </c>
      <c r="C4651" s="270">
        <v>2536</v>
      </c>
      <c r="D4651" s="270">
        <v>992</v>
      </c>
      <c r="E4651" s="270">
        <v>12</v>
      </c>
      <c r="F4651" s="270">
        <v>2.0099999999999998</v>
      </c>
      <c r="G4651" s="270" t="s">
        <v>220</v>
      </c>
    </row>
    <row r="4652" spans="1:7">
      <c r="A4652" s="270" t="s">
        <v>9112</v>
      </c>
      <c r="B4652" s="270" t="s">
        <v>9113</v>
      </c>
      <c r="C4652" s="270">
        <v>2142</v>
      </c>
      <c r="D4652" s="270">
        <v>966.94500000000005</v>
      </c>
      <c r="E4652" s="270">
        <v>11</v>
      </c>
      <c r="F4652" s="270">
        <v>0</v>
      </c>
      <c r="G4652" s="270" t="s">
        <v>217</v>
      </c>
    </row>
    <row r="4653" spans="1:7">
      <c r="A4653" s="270" t="s">
        <v>9114</v>
      </c>
      <c r="B4653" s="270" t="s">
        <v>9115</v>
      </c>
      <c r="C4653" s="270">
        <v>2196</v>
      </c>
      <c r="D4653" s="270">
        <v>964.76900000000001</v>
      </c>
      <c r="E4653" s="270">
        <v>11</v>
      </c>
      <c r="F4653" s="270">
        <v>0</v>
      </c>
      <c r="G4653" s="270" t="s">
        <v>217</v>
      </c>
    </row>
    <row r="4654" spans="1:7">
      <c r="A4654" s="270" t="s">
        <v>9116</v>
      </c>
      <c r="B4654" s="270" t="s">
        <v>9117</v>
      </c>
      <c r="C4654" s="270">
        <v>2560</v>
      </c>
      <c r="D4654" s="270">
        <v>907.61500000000001</v>
      </c>
      <c r="E4654" s="270">
        <v>9</v>
      </c>
      <c r="F4654" s="270">
        <v>0</v>
      </c>
      <c r="G4654" s="270" t="s">
        <v>217</v>
      </c>
    </row>
    <row r="4655" spans="1:7">
      <c r="A4655" s="270" t="s">
        <v>9118</v>
      </c>
      <c r="B4655" s="270" t="s">
        <v>9119</v>
      </c>
      <c r="C4655" s="270">
        <v>2632</v>
      </c>
      <c r="D4655" s="270">
        <v>1006</v>
      </c>
      <c r="E4655" s="270">
        <v>13</v>
      </c>
      <c r="F4655" s="270">
        <v>3.77</v>
      </c>
      <c r="G4655" s="270" t="s">
        <v>223</v>
      </c>
    </row>
    <row r="4656" spans="1:7">
      <c r="A4656" s="270" t="s">
        <v>9120</v>
      </c>
      <c r="B4656" s="270" t="s">
        <v>9121</v>
      </c>
      <c r="C4656" s="270">
        <v>2069</v>
      </c>
      <c r="D4656" s="270">
        <v>1123.9449999999999</v>
      </c>
      <c r="E4656" s="270">
        <v>17</v>
      </c>
      <c r="F4656" s="270">
        <v>0</v>
      </c>
      <c r="G4656" s="270" t="s">
        <v>217</v>
      </c>
    </row>
    <row r="4657" spans="1:7">
      <c r="A4657" s="270" t="s">
        <v>9122</v>
      </c>
      <c r="B4657" s="270" t="s">
        <v>9123</v>
      </c>
      <c r="C4657" s="270">
        <v>2069</v>
      </c>
      <c r="D4657" s="270">
        <v>1122.0899999999999</v>
      </c>
      <c r="E4657" s="270">
        <v>17</v>
      </c>
      <c r="F4657" s="270">
        <v>0</v>
      </c>
      <c r="G4657" s="270" t="s">
        <v>217</v>
      </c>
    </row>
    <row r="4658" spans="1:7">
      <c r="A4658" s="270" t="s">
        <v>9124</v>
      </c>
      <c r="B4658" s="270" t="s">
        <v>9125</v>
      </c>
      <c r="C4658" s="270">
        <v>2446</v>
      </c>
      <c r="D4658" s="270">
        <v>1042</v>
      </c>
      <c r="E4658" s="270">
        <v>14</v>
      </c>
      <c r="F4658" s="270">
        <v>2.68</v>
      </c>
      <c r="G4658" s="270" t="s">
        <v>223</v>
      </c>
    </row>
    <row r="4659" spans="1:7">
      <c r="A4659" s="270" t="s">
        <v>9126</v>
      </c>
      <c r="B4659" s="270" t="s">
        <v>9125</v>
      </c>
      <c r="C4659" s="270">
        <v>2652</v>
      </c>
      <c r="D4659" s="270">
        <v>1012</v>
      </c>
      <c r="E4659" s="270">
        <v>13</v>
      </c>
      <c r="F4659" s="270">
        <v>2.68</v>
      </c>
      <c r="G4659" s="270" t="s">
        <v>223</v>
      </c>
    </row>
    <row r="4660" spans="1:7">
      <c r="A4660" s="270" t="s">
        <v>9127</v>
      </c>
      <c r="B4660" s="270" t="s">
        <v>9128</v>
      </c>
      <c r="C4660" s="270">
        <v>2580</v>
      </c>
      <c r="D4660" s="270">
        <v>1045</v>
      </c>
      <c r="E4660" s="270">
        <v>14</v>
      </c>
      <c r="F4660" s="270">
        <v>1.73</v>
      </c>
      <c r="G4660" s="270" t="s">
        <v>220</v>
      </c>
    </row>
    <row r="4661" spans="1:7">
      <c r="A4661" s="270" t="s">
        <v>9129</v>
      </c>
      <c r="B4661" s="270" t="s">
        <v>9130</v>
      </c>
      <c r="C4661" s="270">
        <v>2879</v>
      </c>
      <c r="D4661" s="270">
        <v>992.98366666666664</v>
      </c>
      <c r="E4661" s="270">
        <v>12</v>
      </c>
      <c r="F4661" s="270">
        <v>10.35</v>
      </c>
      <c r="G4661" s="270" t="s">
        <v>226</v>
      </c>
    </row>
    <row r="4662" spans="1:7">
      <c r="A4662" s="270" t="s">
        <v>9131</v>
      </c>
      <c r="B4662" s="270" t="s">
        <v>9132</v>
      </c>
      <c r="C4662" s="270">
        <v>2844</v>
      </c>
      <c r="D4662" s="270">
        <v>974.37400000000002</v>
      </c>
      <c r="E4662" s="270">
        <v>11</v>
      </c>
      <c r="F4662" s="270">
        <v>4.2</v>
      </c>
      <c r="G4662" s="270" t="s">
        <v>223</v>
      </c>
    </row>
    <row r="4663" spans="1:7">
      <c r="A4663" s="270" t="s">
        <v>9133</v>
      </c>
      <c r="B4663" s="270" t="s">
        <v>9134</v>
      </c>
      <c r="C4663" s="270">
        <v>2439</v>
      </c>
      <c r="D4663" s="270">
        <v>989</v>
      </c>
      <c r="E4663" s="270">
        <v>12</v>
      </c>
      <c r="F4663" s="270">
        <v>1.76</v>
      </c>
      <c r="G4663" s="270" t="s">
        <v>220</v>
      </c>
    </row>
    <row r="4664" spans="1:7">
      <c r="A4664" s="270" t="s">
        <v>9135</v>
      </c>
      <c r="B4664" s="270" t="s">
        <v>9136</v>
      </c>
      <c r="C4664" s="270">
        <v>2336</v>
      </c>
      <c r="D4664" s="270">
        <v>1034</v>
      </c>
      <c r="E4664" s="270">
        <v>14</v>
      </c>
      <c r="F4664" s="270">
        <v>2.3588888888888886</v>
      </c>
      <c r="G4664" s="270" t="s">
        <v>220</v>
      </c>
    </row>
    <row r="4665" spans="1:7">
      <c r="A4665" s="270" t="s">
        <v>9137</v>
      </c>
      <c r="B4665" s="270" t="s">
        <v>9138</v>
      </c>
      <c r="C4665" s="270">
        <v>2621</v>
      </c>
      <c r="D4665" s="270">
        <v>1060.7059999999999</v>
      </c>
      <c r="E4665" s="270">
        <v>15</v>
      </c>
      <c r="F4665" s="270">
        <v>1.4</v>
      </c>
      <c r="G4665" s="270" t="s">
        <v>220</v>
      </c>
    </row>
    <row r="4666" spans="1:7">
      <c r="A4666" s="270" t="s">
        <v>9139</v>
      </c>
      <c r="B4666" s="270" t="s">
        <v>9140</v>
      </c>
      <c r="C4666" s="270">
        <v>2557</v>
      </c>
      <c r="D4666" s="270">
        <v>986.24800000000005</v>
      </c>
      <c r="E4666" s="270">
        <v>12</v>
      </c>
      <c r="F4666" s="270">
        <v>0.09</v>
      </c>
      <c r="G4666" s="270" t="s">
        <v>217</v>
      </c>
    </row>
    <row r="4667" spans="1:7">
      <c r="A4667" s="270" t="s">
        <v>9141</v>
      </c>
      <c r="B4667" s="270" t="s">
        <v>9142</v>
      </c>
      <c r="C4667" s="270">
        <v>2320</v>
      </c>
      <c r="D4667" s="270">
        <v>1079.8240000000001</v>
      </c>
      <c r="E4667" s="270">
        <v>16</v>
      </c>
      <c r="F4667" s="270">
        <v>0.45</v>
      </c>
      <c r="G4667" s="270" t="s">
        <v>220</v>
      </c>
    </row>
    <row r="4668" spans="1:7">
      <c r="A4668" s="270" t="s">
        <v>9143</v>
      </c>
      <c r="B4668" s="270" t="s">
        <v>9144</v>
      </c>
      <c r="C4668" s="270">
        <v>2675</v>
      </c>
      <c r="D4668" s="270">
        <v>972.774</v>
      </c>
      <c r="E4668" s="270">
        <v>11</v>
      </c>
      <c r="F4668" s="270">
        <v>8.9600000000000009</v>
      </c>
      <c r="G4668" s="270" t="s">
        <v>226</v>
      </c>
    </row>
    <row r="4669" spans="1:7">
      <c r="A4669" s="270" t="s">
        <v>9145</v>
      </c>
      <c r="B4669" s="270" t="s">
        <v>9146</v>
      </c>
      <c r="C4669" s="270">
        <v>2336</v>
      </c>
      <c r="D4669" s="270">
        <v>1069.3330000000001</v>
      </c>
      <c r="E4669" s="270">
        <v>15</v>
      </c>
      <c r="F4669" s="270">
        <v>2.3588888888888886</v>
      </c>
      <c r="G4669" s="270" t="s">
        <v>220</v>
      </c>
    </row>
    <row r="4670" spans="1:7">
      <c r="A4670" s="270" t="s">
        <v>9147</v>
      </c>
      <c r="B4670" s="270" t="s">
        <v>9148</v>
      </c>
      <c r="C4670" s="270">
        <v>2336</v>
      </c>
      <c r="D4670" s="270">
        <v>1033.684</v>
      </c>
      <c r="E4670" s="270">
        <v>14</v>
      </c>
      <c r="F4670" s="270">
        <v>2.2200000000000002</v>
      </c>
      <c r="G4670" s="270" t="s">
        <v>220</v>
      </c>
    </row>
    <row r="4671" spans="1:7">
      <c r="A4671" s="270" t="s">
        <v>9149</v>
      </c>
      <c r="B4671" s="270" t="s">
        <v>9150</v>
      </c>
      <c r="C4671" s="270">
        <v>2330</v>
      </c>
      <c r="D4671" s="270">
        <v>1046</v>
      </c>
      <c r="E4671" s="270">
        <v>14</v>
      </c>
      <c r="F4671" s="270">
        <v>1.9385964912280704</v>
      </c>
      <c r="G4671" s="270" t="s">
        <v>220</v>
      </c>
    </row>
    <row r="4672" spans="1:7">
      <c r="A4672" s="270" t="s">
        <v>9151</v>
      </c>
      <c r="B4672" s="270" t="s">
        <v>9152</v>
      </c>
      <c r="C4672" s="270">
        <v>2158</v>
      </c>
      <c r="D4672" s="270">
        <v>1088.7280000000001</v>
      </c>
      <c r="E4672" s="270">
        <v>16</v>
      </c>
      <c r="F4672" s="270">
        <v>0</v>
      </c>
      <c r="G4672" s="270" t="s">
        <v>217</v>
      </c>
    </row>
    <row r="4673" spans="1:7">
      <c r="A4673" s="270" t="s">
        <v>9153</v>
      </c>
      <c r="B4673" s="270" t="s">
        <v>9154</v>
      </c>
      <c r="C4673" s="270">
        <v>2575</v>
      </c>
      <c r="D4673" s="270">
        <v>1034.5504999999998</v>
      </c>
      <c r="E4673" s="270">
        <v>14</v>
      </c>
      <c r="F4673" s="270">
        <v>1.43</v>
      </c>
      <c r="G4673" s="270" t="s">
        <v>220</v>
      </c>
    </row>
    <row r="4674" spans="1:7">
      <c r="A4674" s="270" t="s">
        <v>9155</v>
      </c>
      <c r="B4674" s="270" t="s">
        <v>9156</v>
      </c>
      <c r="C4674" s="270">
        <v>2484</v>
      </c>
      <c r="D4674" s="270">
        <v>1017.657</v>
      </c>
      <c r="E4674" s="270">
        <v>13</v>
      </c>
      <c r="F4674" s="270">
        <v>0.15</v>
      </c>
      <c r="G4674" s="270" t="s">
        <v>217</v>
      </c>
    </row>
    <row r="4675" spans="1:7">
      <c r="A4675" s="270" t="s">
        <v>9157</v>
      </c>
      <c r="B4675" s="270" t="s">
        <v>9158</v>
      </c>
      <c r="C4675" s="270">
        <v>2846</v>
      </c>
      <c r="D4675" s="270">
        <v>957.5</v>
      </c>
      <c r="E4675" s="270">
        <v>11</v>
      </c>
      <c r="F4675" s="270">
        <v>2.311666666666667</v>
      </c>
      <c r="G4675" s="270" t="s">
        <v>220</v>
      </c>
    </row>
    <row r="4676" spans="1:7">
      <c r="A4676" s="270" t="s">
        <v>9159</v>
      </c>
      <c r="B4676" s="270" t="s">
        <v>9160</v>
      </c>
      <c r="C4676" s="270">
        <v>2795</v>
      </c>
      <c r="D4676" s="270">
        <v>1019.7131145833332</v>
      </c>
      <c r="E4676" s="270">
        <v>13</v>
      </c>
      <c r="F4676" s="270">
        <v>3.72</v>
      </c>
      <c r="G4676" s="270" t="s">
        <v>223</v>
      </c>
    </row>
    <row r="4677" spans="1:7">
      <c r="A4677" s="270" t="s">
        <v>9161</v>
      </c>
      <c r="B4677" s="270" t="s">
        <v>9162</v>
      </c>
      <c r="C4677" s="270">
        <v>2477</v>
      </c>
      <c r="D4677" s="270">
        <v>1079</v>
      </c>
      <c r="E4677" s="270">
        <v>16</v>
      </c>
      <c r="F4677" s="270">
        <v>0.85</v>
      </c>
      <c r="G4677" s="270" t="s">
        <v>220</v>
      </c>
    </row>
    <row r="4678" spans="1:7">
      <c r="A4678" s="270" t="s">
        <v>9163</v>
      </c>
      <c r="B4678" s="270" t="s">
        <v>9164</v>
      </c>
      <c r="C4678" s="270">
        <v>2477</v>
      </c>
      <c r="D4678" s="270">
        <v>1078.059</v>
      </c>
      <c r="E4678" s="270">
        <v>16</v>
      </c>
      <c r="F4678" s="270">
        <v>0.93571428571428572</v>
      </c>
      <c r="G4678" s="270" t="s">
        <v>220</v>
      </c>
    </row>
    <row r="4679" spans="1:7">
      <c r="A4679" s="270" t="s">
        <v>9165</v>
      </c>
      <c r="B4679" s="270" t="s">
        <v>9166</v>
      </c>
      <c r="C4679" s="270">
        <v>2155</v>
      </c>
      <c r="D4679" s="270">
        <v>1100.308</v>
      </c>
      <c r="E4679" s="270">
        <v>16</v>
      </c>
      <c r="F4679" s="270">
        <v>0</v>
      </c>
      <c r="G4679" s="270" t="s">
        <v>217</v>
      </c>
    </row>
    <row r="4680" spans="1:7">
      <c r="A4680" s="270" t="s">
        <v>9167</v>
      </c>
      <c r="B4680" s="270" t="s">
        <v>9168</v>
      </c>
      <c r="C4680" s="270">
        <v>2650</v>
      </c>
      <c r="D4680" s="270">
        <v>1089.0650000000001</v>
      </c>
      <c r="E4680" s="270">
        <v>16</v>
      </c>
      <c r="F4680" s="270">
        <v>1.06</v>
      </c>
      <c r="G4680" s="270" t="s">
        <v>220</v>
      </c>
    </row>
    <row r="4681" spans="1:7">
      <c r="A4681" s="270" t="s">
        <v>9169</v>
      </c>
      <c r="B4681" s="270" t="s">
        <v>9168</v>
      </c>
      <c r="C4681" s="270">
        <v>2652</v>
      </c>
      <c r="D4681" s="270">
        <v>1089.0650000000001</v>
      </c>
      <c r="E4681" s="270">
        <v>16</v>
      </c>
      <c r="F4681" s="270">
        <v>1.06</v>
      </c>
      <c r="G4681" s="270" t="s">
        <v>220</v>
      </c>
    </row>
    <row r="4682" spans="1:7">
      <c r="A4682" s="270" t="s">
        <v>9170</v>
      </c>
      <c r="B4682" s="270" t="s">
        <v>9171</v>
      </c>
      <c r="C4682" s="270">
        <v>2387</v>
      </c>
      <c r="D4682" s="270">
        <v>1004.357</v>
      </c>
      <c r="E4682" s="270">
        <v>13</v>
      </c>
      <c r="F4682" s="270">
        <v>8.61</v>
      </c>
      <c r="G4682" s="270" t="s">
        <v>226</v>
      </c>
    </row>
    <row r="4683" spans="1:7">
      <c r="A4683" s="270" t="s">
        <v>9172</v>
      </c>
      <c r="B4683" s="270" t="s">
        <v>9171</v>
      </c>
      <c r="C4683" s="270">
        <v>2833</v>
      </c>
      <c r="D4683" s="270">
        <v>1004.357</v>
      </c>
      <c r="E4683" s="270">
        <v>13</v>
      </c>
      <c r="F4683" s="270">
        <v>8.61</v>
      </c>
      <c r="G4683" s="270" t="s">
        <v>226</v>
      </c>
    </row>
    <row r="4684" spans="1:7">
      <c r="A4684" s="270" t="s">
        <v>9173</v>
      </c>
      <c r="B4684" s="270" t="s">
        <v>9174</v>
      </c>
      <c r="C4684" s="270">
        <v>2484</v>
      </c>
      <c r="D4684" s="270">
        <v>914.81799999999998</v>
      </c>
      <c r="E4684" s="270">
        <v>9</v>
      </c>
      <c r="F4684" s="270">
        <v>0.80812499999999987</v>
      </c>
      <c r="G4684" s="270" t="s">
        <v>220</v>
      </c>
    </row>
    <row r="4685" spans="1:7">
      <c r="A4685" s="270" t="s">
        <v>9175</v>
      </c>
      <c r="B4685" s="270" t="s">
        <v>9176</v>
      </c>
      <c r="C4685" s="270">
        <v>0</v>
      </c>
      <c r="D4685" s="270">
        <v>1113.462</v>
      </c>
      <c r="E4685" s="270">
        <v>17</v>
      </c>
      <c r="F4685" s="270">
        <v>2.2897980718499691E-5</v>
      </c>
      <c r="G4685" s="270" t="s">
        <v>217</v>
      </c>
    </row>
    <row r="4686" spans="1:7">
      <c r="A4686" s="270" t="s">
        <v>9177</v>
      </c>
      <c r="B4686" s="270" t="s">
        <v>9176</v>
      </c>
      <c r="C4686" s="270">
        <v>2233</v>
      </c>
      <c r="D4686" s="270">
        <v>1113.462</v>
      </c>
      <c r="E4686" s="270">
        <v>17</v>
      </c>
      <c r="F4686" s="270" t="s">
        <v>356</v>
      </c>
      <c r="G4686" s="270" t="s">
        <v>217</v>
      </c>
    </row>
    <row r="4687" spans="1:7">
      <c r="A4687" s="270" t="s">
        <v>9178</v>
      </c>
      <c r="B4687" s="270" t="s">
        <v>9179</v>
      </c>
      <c r="C4687" s="270">
        <v>2620</v>
      </c>
      <c r="D4687" s="270">
        <v>1113.048</v>
      </c>
      <c r="E4687" s="270">
        <v>17</v>
      </c>
      <c r="F4687" s="270">
        <v>0.33</v>
      </c>
      <c r="G4687" s="270" t="s">
        <v>220</v>
      </c>
    </row>
    <row r="4688" spans="1:7">
      <c r="A4688" s="270" t="s">
        <v>9180</v>
      </c>
      <c r="B4688" s="270" t="s">
        <v>9179</v>
      </c>
      <c r="C4688" s="270">
        <v>2900</v>
      </c>
      <c r="D4688" s="270">
        <v>1113.048</v>
      </c>
      <c r="E4688" s="270">
        <v>17</v>
      </c>
      <c r="F4688" s="270">
        <v>0.33</v>
      </c>
      <c r="G4688" s="270" t="s">
        <v>220</v>
      </c>
    </row>
    <row r="4689" spans="1:7">
      <c r="A4689" s="270" t="s">
        <v>9181</v>
      </c>
      <c r="B4689" s="270" t="s">
        <v>9182</v>
      </c>
      <c r="C4689" s="270">
        <v>2039</v>
      </c>
      <c r="D4689" s="270">
        <v>1100.125</v>
      </c>
      <c r="E4689" s="270">
        <v>16</v>
      </c>
      <c r="F4689" s="270">
        <v>0</v>
      </c>
      <c r="G4689" s="270" t="s">
        <v>217</v>
      </c>
    </row>
    <row r="4690" spans="1:7">
      <c r="A4690" s="270" t="s">
        <v>9183</v>
      </c>
      <c r="B4690" s="270" t="s">
        <v>9184</v>
      </c>
      <c r="C4690" s="270">
        <v>4380</v>
      </c>
      <c r="D4690" s="270">
        <v>967</v>
      </c>
      <c r="E4690" s="270">
        <v>11</v>
      </c>
      <c r="F4690" s="270">
        <v>2.94</v>
      </c>
      <c r="G4690" s="270" t="s">
        <v>223</v>
      </c>
    </row>
    <row r="4691" spans="1:7">
      <c r="A4691" s="270" t="s">
        <v>9185</v>
      </c>
      <c r="B4691" s="270" t="s">
        <v>9186</v>
      </c>
      <c r="C4691" s="270">
        <v>2648</v>
      </c>
      <c r="D4691" s="270">
        <v>984.56978571428579</v>
      </c>
      <c r="E4691" s="270">
        <v>12</v>
      </c>
      <c r="F4691" s="270">
        <v>5.39</v>
      </c>
      <c r="G4691" s="270" t="s">
        <v>223</v>
      </c>
    </row>
    <row r="4692" spans="1:7">
      <c r="A4692" s="270" t="s">
        <v>9187</v>
      </c>
      <c r="B4692" s="270" t="s">
        <v>9188</v>
      </c>
      <c r="C4692" s="270">
        <v>2648</v>
      </c>
      <c r="D4692" s="270">
        <v>980</v>
      </c>
      <c r="E4692" s="270">
        <v>12</v>
      </c>
      <c r="F4692" s="270">
        <v>5.0949999999999998</v>
      </c>
      <c r="G4692" s="270" t="s">
        <v>223</v>
      </c>
    </row>
    <row r="4693" spans="1:7">
      <c r="A4693" s="270" t="s">
        <v>9189</v>
      </c>
      <c r="B4693" s="270" t="s">
        <v>9190</v>
      </c>
      <c r="C4693" s="270">
        <v>2583</v>
      </c>
      <c r="D4693" s="270">
        <v>989.71400000000006</v>
      </c>
      <c r="E4693" s="270">
        <v>12</v>
      </c>
      <c r="F4693" s="270">
        <v>2.78</v>
      </c>
      <c r="G4693" s="270" t="s">
        <v>223</v>
      </c>
    </row>
    <row r="4694" spans="1:7">
      <c r="A4694" s="270" t="s">
        <v>9191</v>
      </c>
      <c r="B4694" s="270" t="s">
        <v>9190</v>
      </c>
      <c r="C4694" s="270">
        <v>2586</v>
      </c>
      <c r="D4694" s="270">
        <v>989.71400000000006</v>
      </c>
      <c r="E4694" s="270">
        <v>12</v>
      </c>
      <c r="F4694" s="270">
        <v>2.78</v>
      </c>
      <c r="G4694" s="270" t="s">
        <v>223</v>
      </c>
    </row>
    <row r="4695" spans="1:7">
      <c r="A4695" s="270" t="s">
        <v>9192</v>
      </c>
      <c r="B4695" s="270" t="s">
        <v>9193</v>
      </c>
      <c r="C4695" s="270">
        <v>2474</v>
      </c>
      <c r="D4695" s="270">
        <v>900</v>
      </c>
      <c r="E4695" s="270">
        <v>8</v>
      </c>
      <c r="F4695" s="270">
        <v>2.2599999999999998</v>
      </c>
      <c r="G4695" s="270" t="s">
        <v>220</v>
      </c>
    </row>
    <row r="4696" spans="1:7">
      <c r="A4696" s="270" t="s">
        <v>9194</v>
      </c>
      <c r="B4696" s="270" t="s">
        <v>9195</v>
      </c>
      <c r="C4696" s="270">
        <v>2720</v>
      </c>
      <c r="D4696" s="270">
        <v>1020.8341999999999</v>
      </c>
      <c r="E4696" s="270">
        <v>13</v>
      </c>
      <c r="F4696" s="270">
        <v>3.56</v>
      </c>
      <c r="G4696" s="270" t="s">
        <v>223</v>
      </c>
    </row>
    <row r="4697" spans="1:7">
      <c r="A4697" s="270" t="s">
        <v>9196</v>
      </c>
      <c r="B4697" s="270" t="s">
        <v>9197</v>
      </c>
      <c r="C4697" s="270">
        <v>2850</v>
      </c>
      <c r="D4697" s="270">
        <v>953.875</v>
      </c>
      <c r="E4697" s="270">
        <v>11</v>
      </c>
      <c r="F4697" s="270">
        <v>2.58</v>
      </c>
      <c r="G4697" s="270" t="s">
        <v>223</v>
      </c>
    </row>
    <row r="4698" spans="1:7">
      <c r="A4698" s="270" t="s">
        <v>9198</v>
      </c>
      <c r="B4698" s="270" t="s">
        <v>9199</v>
      </c>
      <c r="C4698" s="270">
        <v>2536</v>
      </c>
      <c r="D4698" s="270">
        <v>1014</v>
      </c>
      <c r="E4698" s="270">
        <v>13</v>
      </c>
      <c r="F4698" s="270">
        <v>1.9704347826086959</v>
      </c>
      <c r="G4698" s="270" t="s">
        <v>220</v>
      </c>
    </row>
    <row r="4699" spans="1:7">
      <c r="A4699" s="270" t="s">
        <v>9200</v>
      </c>
      <c r="B4699" s="270" t="s">
        <v>9201</v>
      </c>
      <c r="C4699" s="270">
        <v>2580</v>
      </c>
      <c r="D4699" s="270">
        <v>1034.5909999999999</v>
      </c>
      <c r="E4699" s="270">
        <v>14</v>
      </c>
      <c r="F4699" s="270">
        <v>1.6700000000000004</v>
      </c>
      <c r="G4699" s="270" t="s">
        <v>220</v>
      </c>
    </row>
    <row r="4700" spans="1:7">
      <c r="A4700" s="270" t="s">
        <v>9202</v>
      </c>
      <c r="B4700" s="270" t="s">
        <v>9203</v>
      </c>
      <c r="C4700" s="270">
        <v>2560</v>
      </c>
      <c r="D4700" s="270">
        <v>1008.365</v>
      </c>
      <c r="E4700" s="270">
        <v>13</v>
      </c>
      <c r="F4700" s="270">
        <v>5.1428571428571428E-2</v>
      </c>
      <c r="G4700" s="270" t="s">
        <v>217</v>
      </c>
    </row>
    <row r="4701" spans="1:7">
      <c r="A4701" s="270" t="s">
        <v>9204</v>
      </c>
      <c r="B4701" s="270" t="s">
        <v>9205</v>
      </c>
      <c r="C4701" s="270">
        <v>2011</v>
      </c>
      <c r="D4701" s="270">
        <v>1082.3900000000001</v>
      </c>
      <c r="E4701" s="270">
        <v>16</v>
      </c>
      <c r="F4701" s="270">
        <v>0</v>
      </c>
      <c r="G4701" s="270" t="s">
        <v>217</v>
      </c>
    </row>
    <row r="4702" spans="1:7">
      <c r="A4702" s="270" t="s">
        <v>9206</v>
      </c>
      <c r="B4702" s="270" t="s">
        <v>9207</v>
      </c>
      <c r="C4702" s="270">
        <v>2346</v>
      </c>
      <c r="D4702" s="270">
        <v>1015.182</v>
      </c>
      <c r="E4702" s="270">
        <v>13</v>
      </c>
      <c r="F4702" s="270">
        <v>3.043333333333333</v>
      </c>
      <c r="G4702" s="270" t="s">
        <v>223</v>
      </c>
    </row>
    <row r="4703" spans="1:7">
      <c r="A4703" s="270" t="s">
        <v>9208</v>
      </c>
      <c r="B4703" s="270" t="s">
        <v>9209</v>
      </c>
      <c r="C4703" s="270">
        <v>2460</v>
      </c>
      <c r="D4703" s="270">
        <v>982.25</v>
      </c>
      <c r="E4703" s="270">
        <v>12</v>
      </c>
      <c r="F4703" s="270">
        <v>2.925238095238095</v>
      </c>
      <c r="G4703" s="270" t="s">
        <v>223</v>
      </c>
    </row>
    <row r="4704" spans="1:7">
      <c r="A4704" s="270" t="s">
        <v>9210</v>
      </c>
      <c r="B4704" s="270" t="s">
        <v>9211</v>
      </c>
      <c r="C4704" s="270">
        <v>2046</v>
      </c>
      <c r="D4704" s="270">
        <v>1065.135</v>
      </c>
      <c r="E4704" s="270">
        <v>15</v>
      </c>
      <c r="F4704" s="270">
        <v>0</v>
      </c>
      <c r="G4704" s="270" t="s">
        <v>217</v>
      </c>
    </row>
    <row r="4705" spans="1:7">
      <c r="A4705" s="270" t="s">
        <v>9212</v>
      </c>
      <c r="B4705" s="270" t="s">
        <v>9213</v>
      </c>
      <c r="C4705" s="270">
        <v>2517</v>
      </c>
      <c r="D4705" s="270">
        <v>959.53300000000002</v>
      </c>
      <c r="E4705" s="270">
        <v>11</v>
      </c>
      <c r="F4705" s="270">
        <v>0.08</v>
      </c>
      <c r="G4705" s="270" t="s">
        <v>217</v>
      </c>
    </row>
    <row r="4706" spans="1:7">
      <c r="A4706" s="270" t="s">
        <v>9214</v>
      </c>
      <c r="B4706" s="270" t="s">
        <v>9215</v>
      </c>
      <c r="C4706" s="270">
        <v>2320</v>
      </c>
      <c r="D4706" s="270">
        <v>958.005</v>
      </c>
      <c r="E4706" s="270">
        <v>11</v>
      </c>
      <c r="F4706" s="270">
        <v>0.06</v>
      </c>
      <c r="G4706" s="270" t="s">
        <v>217</v>
      </c>
    </row>
    <row r="4707" spans="1:7">
      <c r="A4707" s="270" t="s">
        <v>9216</v>
      </c>
      <c r="B4707" s="270" t="s">
        <v>9217</v>
      </c>
      <c r="C4707" s="270">
        <v>2480</v>
      </c>
      <c r="D4707" s="270">
        <v>991.46299999999997</v>
      </c>
      <c r="E4707" s="270">
        <v>12</v>
      </c>
      <c r="F4707" s="270">
        <v>1.02</v>
      </c>
      <c r="G4707" s="270" t="s">
        <v>220</v>
      </c>
    </row>
    <row r="4708" spans="1:7">
      <c r="A4708" s="270" t="s">
        <v>9218</v>
      </c>
      <c r="B4708" s="270" t="s">
        <v>9219</v>
      </c>
      <c r="C4708" s="270">
        <v>2715</v>
      </c>
      <c r="D4708" s="270">
        <v>1024.0194999999999</v>
      </c>
      <c r="E4708" s="270">
        <v>13</v>
      </c>
      <c r="F4708" s="270">
        <v>7.07</v>
      </c>
      <c r="G4708" s="270" t="s">
        <v>226</v>
      </c>
    </row>
    <row r="4709" spans="1:7">
      <c r="A4709" s="270" t="s">
        <v>9220</v>
      </c>
      <c r="B4709" s="270" t="s">
        <v>9221</v>
      </c>
      <c r="C4709" s="270">
        <v>2658</v>
      </c>
      <c r="D4709" s="270">
        <v>1053</v>
      </c>
      <c r="E4709" s="270">
        <v>15</v>
      </c>
      <c r="F4709" s="270">
        <v>2.67</v>
      </c>
      <c r="G4709" s="270" t="s">
        <v>223</v>
      </c>
    </row>
    <row r="4710" spans="1:7">
      <c r="A4710" s="270" t="s">
        <v>9222</v>
      </c>
      <c r="B4710" s="270" t="s">
        <v>9223</v>
      </c>
      <c r="C4710" s="270">
        <v>2790</v>
      </c>
      <c r="D4710" s="270">
        <v>990.875</v>
      </c>
      <c r="E4710" s="270">
        <v>12</v>
      </c>
      <c r="F4710" s="270">
        <v>1.17</v>
      </c>
      <c r="G4710" s="270" t="s">
        <v>220</v>
      </c>
    </row>
    <row r="4711" spans="1:7">
      <c r="A4711" s="270" t="s">
        <v>9224</v>
      </c>
      <c r="B4711" s="270" t="s">
        <v>9225</v>
      </c>
      <c r="C4711" s="270">
        <v>2116</v>
      </c>
      <c r="D4711" s="270">
        <v>1006.377</v>
      </c>
      <c r="E4711" s="270">
        <v>13</v>
      </c>
      <c r="F4711" s="270">
        <v>0</v>
      </c>
      <c r="G4711" s="270" t="s">
        <v>217</v>
      </c>
    </row>
    <row r="4712" spans="1:7">
      <c r="A4712" s="270" t="s">
        <v>9226</v>
      </c>
      <c r="B4712" s="270" t="s">
        <v>9227</v>
      </c>
      <c r="C4712" s="270">
        <v>2112</v>
      </c>
      <c r="D4712" s="270">
        <v>1049.5909999999999</v>
      </c>
      <c r="E4712" s="270">
        <v>14</v>
      </c>
      <c r="F4712" s="270">
        <v>0</v>
      </c>
      <c r="G4712" s="270" t="s">
        <v>217</v>
      </c>
    </row>
    <row r="4713" spans="1:7">
      <c r="A4713" s="270" t="s">
        <v>9228</v>
      </c>
      <c r="B4713" s="270" t="s">
        <v>9227</v>
      </c>
      <c r="C4713" s="270">
        <v>2113</v>
      </c>
      <c r="D4713" s="270">
        <v>1049.5909999999999</v>
      </c>
      <c r="E4713" s="270">
        <v>14</v>
      </c>
      <c r="F4713" s="270">
        <v>0</v>
      </c>
      <c r="G4713" s="270" t="s">
        <v>217</v>
      </c>
    </row>
    <row r="4714" spans="1:7">
      <c r="A4714" s="270" t="s">
        <v>9229</v>
      </c>
      <c r="B4714" s="270" t="s">
        <v>9230</v>
      </c>
      <c r="C4714" s="270">
        <v>2581</v>
      </c>
      <c r="D4714" s="270">
        <v>1061.4780000000001</v>
      </c>
      <c r="E4714" s="270">
        <v>15</v>
      </c>
      <c r="F4714" s="270">
        <v>2.16</v>
      </c>
      <c r="G4714" s="270" t="s">
        <v>220</v>
      </c>
    </row>
    <row r="4715" spans="1:7">
      <c r="A4715" s="270" t="s">
        <v>9231</v>
      </c>
      <c r="B4715" s="270" t="s">
        <v>9230</v>
      </c>
      <c r="C4715" s="270">
        <v>2586</v>
      </c>
      <c r="D4715" s="270">
        <v>1061.4780000000001</v>
      </c>
      <c r="E4715" s="270">
        <v>15</v>
      </c>
      <c r="F4715" s="270">
        <v>2.16</v>
      </c>
      <c r="G4715" s="270" t="s">
        <v>220</v>
      </c>
    </row>
    <row r="4716" spans="1:7">
      <c r="A4716" s="270" t="s">
        <v>9232</v>
      </c>
      <c r="B4716" s="270" t="s">
        <v>9233</v>
      </c>
      <c r="C4716" s="270">
        <v>2283</v>
      </c>
      <c r="D4716" s="270">
        <v>933.25</v>
      </c>
      <c r="E4716" s="270">
        <v>10</v>
      </c>
      <c r="F4716" s="270">
        <v>0.21</v>
      </c>
      <c r="G4716" s="270" t="s">
        <v>220</v>
      </c>
    </row>
    <row r="4717" spans="1:7">
      <c r="A4717" s="270" t="s">
        <v>9234</v>
      </c>
      <c r="B4717" s="270" t="s">
        <v>9235</v>
      </c>
      <c r="C4717" s="270">
        <v>2849</v>
      </c>
      <c r="D4717" s="270">
        <v>963.48800000000006</v>
      </c>
      <c r="E4717" s="270">
        <v>11</v>
      </c>
      <c r="F4717" s="270">
        <v>2.5</v>
      </c>
      <c r="G4717" s="270" t="s">
        <v>223</v>
      </c>
    </row>
    <row r="4718" spans="1:7">
      <c r="A4718" s="270" t="s">
        <v>9236</v>
      </c>
      <c r="B4718" s="270" t="s">
        <v>9237</v>
      </c>
      <c r="C4718" s="270">
        <v>2756</v>
      </c>
      <c r="D4718" s="270">
        <v>1046.838</v>
      </c>
      <c r="E4718" s="270">
        <v>14</v>
      </c>
      <c r="F4718" s="270">
        <v>0.66</v>
      </c>
      <c r="G4718" s="270" t="s">
        <v>220</v>
      </c>
    </row>
    <row r="4719" spans="1:7">
      <c r="A4719" s="270" t="s">
        <v>9238</v>
      </c>
      <c r="B4719" s="270" t="s">
        <v>9239</v>
      </c>
      <c r="C4719" s="270">
        <v>2756</v>
      </c>
      <c r="D4719" s="270">
        <v>1042.4290000000001</v>
      </c>
      <c r="E4719" s="270">
        <v>14</v>
      </c>
      <c r="F4719" s="270">
        <v>0.87230769230769223</v>
      </c>
      <c r="G4719" s="270" t="s">
        <v>220</v>
      </c>
    </row>
    <row r="4720" spans="1:7">
      <c r="A4720" s="270" t="s">
        <v>9240</v>
      </c>
      <c r="B4720" s="270" t="s">
        <v>9241</v>
      </c>
      <c r="C4720" s="270">
        <v>2360</v>
      </c>
      <c r="D4720" s="270">
        <v>957.82532258064521</v>
      </c>
      <c r="E4720" s="270">
        <v>11</v>
      </c>
      <c r="F4720" s="270">
        <v>5.26</v>
      </c>
      <c r="G4720" s="270" t="s">
        <v>223</v>
      </c>
    </row>
    <row r="4721" spans="1:7">
      <c r="A4721" s="270" t="s">
        <v>9242</v>
      </c>
      <c r="B4721" s="270" t="s">
        <v>9243</v>
      </c>
      <c r="C4721" s="270">
        <v>2533</v>
      </c>
      <c r="D4721" s="270">
        <v>1099</v>
      </c>
      <c r="E4721" s="270">
        <v>16</v>
      </c>
      <c r="F4721" s="270">
        <v>0.45666666666666672</v>
      </c>
      <c r="G4721" s="270" t="s">
        <v>220</v>
      </c>
    </row>
    <row r="4722" spans="1:7">
      <c r="A4722" s="270" t="s">
        <v>9244</v>
      </c>
      <c r="B4722" s="270" t="s">
        <v>9245</v>
      </c>
      <c r="C4722" s="270">
        <v>2168</v>
      </c>
      <c r="D4722" s="270">
        <v>746.904</v>
      </c>
      <c r="E4722" s="270">
        <v>2</v>
      </c>
      <c r="F4722" s="270">
        <v>0</v>
      </c>
      <c r="G4722" s="270" t="s">
        <v>217</v>
      </c>
    </row>
    <row r="4723" spans="1:7">
      <c r="A4723" s="270" t="s">
        <v>9246</v>
      </c>
      <c r="B4723" s="270" t="s">
        <v>9247</v>
      </c>
      <c r="C4723" s="270">
        <v>2404</v>
      </c>
      <c r="D4723" s="270">
        <v>1019.2221</v>
      </c>
      <c r="E4723" s="270">
        <v>13</v>
      </c>
      <c r="F4723" s="270">
        <v>5.24</v>
      </c>
      <c r="G4723" s="270" t="s">
        <v>223</v>
      </c>
    </row>
    <row r="4724" spans="1:7">
      <c r="A4724" s="270" t="s">
        <v>9248</v>
      </c>
      <c r="B4724" s="270" t="s">
        <v>9249</v>
      </c>
      <c r="C4724" s="270">
        <v>2456</v>
      </c>
      <c r="D4724" s="270">
        <v>962.29300000000001</v>
      </c>
      <c r="E4724" s="270">
        <v>11</v>
      </c>
      <c r="F4724" s="270">
        <v>2.0699999999999998</v>
      </c>
      <c r="G4724" s="270" t="s">
        <v>220</v>
      </c>
    </row>
    <row r="4725" spans="1:7">
      <c r="A4725" s="270" t="s">
        <v>9250</v>
      </c>
      <c r="B4725" s="270" t="s">
        <v>9251</v>
      </c>
      <c r="C4725" s="270">
        <v>2355</v>
      </c>
      <c r="D4725" s="270">
        <v>964.471</v>
      </c>
      <c r="E4725" s="270">
        <v>11</v>
      </c>
      <c r="F4725" s="270">
        <v>3.76</v>
      </c>
      <c r="G4725" s="270" t="s">
        <v>223</v>
      </c>
    </row>
    <row r="4726" spans="1:7">
      <c r="A4726" s="270" t="s">
        <v>9252</v>
      </c>
      <c r="B4726" s="270" t="s">
        <v>9253</v>
      </c>
      <c r="C4726" s="270">
        <v>2775</v>
      </c>
      <c r="D4726" s="270">
        <v>981.72029999999995</v>
      </c>
      <c r="E4726" s="270">
        <v>12</v>
      </c>
      <c r="F4726" s="270">
        <v>2.42</v>
      </c>
      <c r="G4726" s="270" t="s">
        <v>223</v>
      </c>
    </row>
    <row r="4727" spans="1:7">
      <c r="A4727" s="270" t="s">
        <v>9254</v>
      </c>
      <c r="B4727" s="270" t="s">
        <v>9255</v>
      </c>
      <c r="C4727" s="270">
        <v>2775</v>
      </c>
      <c r="D4727" s="270">
        <v>981.72029999999995</v>
      </c>
      <c r="E4727" s="270">
        <v>12</v>
      </c>
      <c r="F4727" s="270">
        <v>2.2200000000000002</v>
      </c>
      <c r="G4727" s="270" t="s">
        <v>220</v>
      </c>
    </row>
    <row r="4728" spans="1:7">
      <c r="A4728" s="270" t="s">
        <v>9256</v>
      </c>
      <c r="B4728" s="270" t="s">
        <v>9257</v>
      </c>
      <c r="C4728" s="270">
        <v>2577</v>
      </c>
      <c r="D4728" s="270">
        <v>1055.3047096774196</v>
      </c>
      <c r="E4728" s="270">
        <v>15</v>
      </c>
      <c r="F4728" s="270">
        <v>0.59</v>
      </c>
      <c r="G4728" s="270" t="s">
        <v>220</v>
      </c>
    </row>
    <row r="4729" spans="1:7">
      <c r="A4729" s="270" t="s">
        <v>9258</v>
      </c>
      <c r="B4729" s="270" t="s">
        <v>9259</v>
      </c>
      <c r="C4729" s="270">
        <v>2585</v>
      </c>
      <c r="D4729" s="270">
        <v>1037.9580000000001</v>
      </c>
      <c r="E4729" s="270">
        <v>14</v>
      </c>
      <c r="F4729" s="270">
        <v>2.4500000000000002</v>
      </c>
      <c r="G4729" s="270" t="s">
        <v>223</v>
      </c>
    </row>
    <row r="4730" spans="1:7">
      <c r="A4730" s="270" t="s">
        <v>9260</v>
      </c>
      <c r="B4730" s="270" t="s">
        <v>9261</v>
      </c>
      <c r="C4730" s="270">
        <v>2540</v>
      </c>
      <c r="D4730" s="270">
        <v>897.14227272727294</v>
      </c>
      <c r="E4730" s="270">
        <v>8</v>
      </c>
      <c r="F4730" s="270">
        <v>0.89</v>
      </c>
      <c r="G4730" s="270" t="s">
        <v>220</v>
      </c>
    </row>
    <row r="4731" spans="1:7">
      <c r="A4731" s="270" t="s">
        <v>9262</v>
      </c>
      <c r="B4731" s="270" t="s">
        <v>9263</v>
      </c>
      <c r="C4731" s="270">
        <v>2479</v>
      </c>
      <c r="D4731" s="270">
        <v>1019.713</v>
      </c>
      <c r="E4731" s="270">
        <v>13</v>
      </c>
      <c r="F4731" s="270">
        <v>0.64</v>
      </c>
      <c r="G4731" s="270" t="s">
        <v>220</v>
      </c>
    </row>
    <row r="4732" spans="1:7">
      <c r="A4732" s="270" t="s">
        <v>9264</v>
      </c>
      <c r="B4732" s="270" t="s">
        <v>9265</v>
      </c>
      <c r="C4732" s="270">
        <v>2321</v>
      </c>
      <c r="D4732" s="270">
        <v>1037.8408999999999</v>
      </c>
      <c r="E4732" s="270">
        <v>14</v>
      </c>
      <c r="F4732" s="270">
        <v>0.06</v>
      </c>
      <c r="G4732" s="270" t="s">
        <v>217</v>
      </c>
    </row>
    <row r="4733" spans="1:7">
      <c r="A4733" s="270" t="s">
        <v>9266</v>
      </c>
      <c r="B4733" s="270" t="s">
        <v>9267</v>
      </c>
      <c r="C4733" s="270">
        <v>2317</v>
      </c>
      <c r="D4733" s="270">
        <v>975.53499999999997</v>
      </c>
      <c r="E4733" s="270">
        <v>11</v>
      </c>
      <c r="F4733" s="270">
        <v>0.53</v>
      </c>
      <c r="G4733" s="270" t="s">
        <v>220</v>
      </c>
    </row>
    <row r="4734" spans="1:7">
      <c r="A4734" s="270" t="s">
        <v>9268</v>
      </c>
      <c r="B4734" s="270" t="s">
        <v>9269</v>
      </c>
      <c r="C4734" s="270">
        <v>2358</v>
      </c>
      <c r="D4734" s="270">
        <v>1076</v>
      </c>
      <c r="E4734" s="270">
        <v>16</v>
      </c>
      <c r="F4734" s="270">
        <v>3.626666666666666</v>
      </c>
      <c r="G4734" s="270" t="s">
        <v>223</v>
      </c>
    </row>
    <row r="4735" spans="1:7">
      <c r="A4735" s="270" t="s">
        <v>9270</v>
      </c>
      <c r="B4735" s="270" t="s">
        <v>9271</v>
      </c>
      <c r="C4735" s="270">
        <v>2420</v>
      </c>
      <c r="D4735" s="270">
        <v>988.4</v>
      </c>
      <c r="E4735" s="270">
        <v>12</v>
      </c>
      <c r="F4735" s="270">
        <v>2.48</v>
      </c>
      <c r="G4735" s="270" t="s">
        <v>223</v>
      </c>
    </row>
    <row r="4736" spans="1:7">
      <c r="A4736" s="270" t="s">
        <v>9272</v>
      </c>
      <c r="B4736" s="270" t="s">
        <v>9273</v>
      </c>
      <c r="C4736" s="270">
        <v>2795</v>
      </c>
      <c r="D4736" s="270">
        <v>979.48500000000001</v>
      </c>
      <c r="E4736" s="270">
        <v>12</v>
      </c>
      <c r="F4736" s="270">
        <v>3.14</v>
      </c>
      <c r="G4736" s="270" t="s">
        <v>223</v>
      </c>
    </row>
    <row r="4737" spans="1:7">
      <c r="A4737" s="270" t="s">
        <v>9274</v>
      </c>
      <c r="B4737" s="270" t="s">
        <v>9273</v>
      </c>
      <c r="C4737" s="270">
        <v>2850</v>
      </c>
      <c r="D4737" s="270">
        <v>979.48500000000001</v>
      </c>
      <c r="E4737" s="270">
        <v>12</v>
      </c>
      <c r="F4737" s="270">
        <v>3.14</v>
      </c>
      <c r="G4737" s="270" t="s">
        <v>223</v>
      </c>
    </row>
    <row r="4738" spans="1:7">
      <c r="A4738" s="270" t="s">
        <v>9275</v>
      </c>
      <c r="B4738" s="270" t="s">
        <v>9276</v>
      </c>
      <c r="C4738" s="270">
        <v>2318</v>
      </c>
      <c r="D4738" s="270">
        <v>1000.256</v>
      </c>
      <c r="E4738" s="270">
        <v>12</v>
      </c>
      <c r="F4738" s="270">
        <v>0.34</v>
      </c>
      <c r="G4738" s="270" t="s">
        <v>220</v>
      </c>
    </row>
    <row r="4739" spans="1:7">
      <c r="A4739" s="270" t="s">
        <v>9277</v>
      </c>
      <c r="B4739" s="270" t="s">
        <v>9278</v>
      </c>
      <c r="C4739" s="270">
        <v>2430</v>
      </c>
      <c r="D4739" s="270">
        <v>1016</v>
      </c>
      <c r="E4739" s="270">
        <v>13</v>
      </c>
      <c r="F4739" s="270">
        <v>1.64</v>
      </c>
      <c r="G4739" s="270" t="s">
        <v>220</v>
      </c>
    </row>
    <row r="4740" spans="1:7">
      <c r="A4740" s="270" t="s">
        <v>9279</v>
      </c>
      <c r="B4740" s="270" t="s">
        <v>9280</v>
      </c>
      <c r="C4740" s="270">
        <v>2650</v>
      </c>
      <c r="D4740" s="270">
        <v>1079.067</v>
      </c>
      <c r="E4740" s="270">
        <v>16</v>
      </c>
      <c r="F4740" s="270">
        <v>1.04</v>
      </c>
      <c r="G4740" s="270" t="s">
        <v>220</v>
      </c>
    </row>
    <row r="4741" spans="1:7">
      <c r="A4741" s="270" t="s">
        <v>9281</v>
      </c>
      <c r="B4741" s="270" t="s">
        <v>9282</v>
      </c>
      <c r="C4741" s="270">
        <v>2259</v>
      </c>
      <c r="D4741" s="270">
        <v>902.37900000000002</v>
      </c>
      <c r="E4741" s="270">
        <v>9</v>
      </c>
      <c r="F4741" s="270">
        <v>0</v>
      </c>
      <c r="G4741" s="270" t="s">
        <v>217</v>
      </c>
    </row>
    <row r="4742" spans="1:7">
      <c r="A4742" s="270" t="s">
        <v>9283</v>
      </c>
      <c r="B4742" s="270" t="s">
        <v>9282</v>
      </c>
      <c r="C4742" s="270">
        <v>2262</v>
      </c>
      <c r="D4742" s="270">
        <v>902.37900000000002</v>
      </c>
      <c r="E4742" s="270">
        <v>9</v>
      </c>
      <c r="F4742" s="270">
        <v>0</v>
      </c>
      <c r="G4742" s="270" t="s">
        <v>217</v>
      </c>
    </row>
    <row r="4743" spans="1:7">
      <c r="A4743" s="270" t="s">
        <v>9284</v>
      </c>
      <c r="B4743" s="270" t="s">
        <v>9285</v>
      </c>
      <c r="C4743" s="270">
        <v>2446</v>
      </c>
      <c r="D4743" s="270">
        <v>1047.212</v>
      </c>
      <c r="E4743" s="270">
        <v>14</v>
      </c>
      <c r="F4743" s="270">
        <v>2.4764705882352942</v>
      </c>
      <c r="G4743" s="270" t="s">
        <v>223</v>
      </c>
    </row>
    <row r="4744" spans="1:7">
      <c r="A4744" s="270" t="s">
        <v>9286</v>
      </c>
      <c r="B4744" s="270" t="s">
        <v>9287</v>
      </c>
      <c r="C4744" s="270">
        <v>2540</v>
      </c>
      <c r="D4744" s="270">
        <v>882.88</v>
      </c>
      <c r="E4744" s="270">
        <v>8</v>
      </c>
      <c r="F4744" s="270">
        <v>0.89</v>
      </c>
      <c r="G4744" s="270" t="s">
        <v>220</v>
      </c>
    </row>
    <row r="4745" spans="1:7">
      <c r="A4745" s="270" t="s">
        <v>9288</v>
      </c>
      <c r="B4745" s="270" t="s">
        <v>9289</v>
      </c>
      <c r="C4745" s="270">
        <v>2423</v>
      </c>
      <c r="D4745" s="270">
        <v>992.33299999999997</v>
      </c>
      <c r="E4745" s="270">
        <v>12</v>
      </c>
      <c r="F4745" s="270">
        <v>1.24</v>
      </c>
      <c r="G4745" s="270" t="s">
        <v>220</v>
      </c>
    </row>
    <row r="4746" spans="1:7">
      <c r="A4746" s="270" t="s">
        <v>9290</v>
      </c>
      <c r="B4746" s="270" t="s">
        <v>9289</v>
      </c>
      <c r="C4746" s="270">
        <v>2428</v>
      </c>
      <c r="D4746" s="270">
        <v>992.33299999999997</v>
      </c>
      <c r="E4746" s="270">
        <v>12</v>
      </c>
      <c r="F4746" s="270">
        <v>1.24</v>
      </c>
      <c r="G4746" s="270" t="s">
        <v>220</v>
      </c>
    </row>
    <row r="4747" spans="1:7">
      <c r="A4747" s="270" t="s">
        <v>9291</v>
      </c>
      <c r="B4747" s="270" t="s">
        <v>9292</v>
      </c>
      <c r="C4747" s="270">
        <v>2304</v>
      </c>
      <c r="D4747" s="270">
        <v>1004.429</v>
      </c>
      <c r="E4747" s="270">
        <v>13</v>
      </c>
      <c r="F4747" s="270">
        <v>0</v>
      </c>
      <c r="G4747" s="270" t="s">
        <v>217</v>
      </c>
    </row>
    <row r="4748" spans="1:7">
      <c r="A4748" s="270" t="s">
        <v>9293</v>
      </c>
      <c r="B4748" s="270" t="s">
        <v>9294</v>
      </c>
      <c r="C4748" s="270">
        <v>2700</v>
      </c>
      <c r="D4748" s="270">
        <v>1035.8330000000001</v>
      </c>
      <c r="E4748" s="270">
        <v>14</v>
      </c>
      <c r="F4748" s="270">
        <v>2.99</v>
      </c>
      <c r="G4748" s="270" t="s">
        <v>223</v>
      </c>
    </row>
    <row r="4749" spans="1:7">
      <c r="A4749" s="270" t="s">
        <v>9295</v>
      </c>
      <c r="B4749" s="270" t="s">
        <v>9296</v>
      </c>
      <c r="C4749" s="270">
        <v>2469</v>
      </c>
      <c r="D4749" s="270">
        <v>836</v>
      </c>
      <c r="E4749" s="270">
        <v>6</v>
      </c>
      <c r="F4749" s="270">
        <v>3.1256666666666666</v>
      </c>
      <c r="G4749" s="270" t="s">
        <v>223</v>
      </c>
    </row>
    <row r="4750" spans="1:7">
      <c r="A4750" s="270" t="s">
        <v>9297</v>
      </c>
      <c r="B4750" s="270" t="s">
        <v>9298</v>
      </c>
      <c r="C4750" s="270">
        <v>2463</v>
      </c>
      <c r="D4750" s="270">
        <v>892</v>
      </c>
      <c r="E4750" s="270">
        <v>8</v>
      </c>
      <c r="F4750" s="270">
        <v>2.2520000000000002</v>
      </c>
      <c r="G4750" s="270" t="s">
        <v>220</v>
      </c>
    </row>
    <row r="4751" spans="1:7">
      <c r="A4751" s="270" t="s">
        <v>9299</v>
      </c>
      <c r="B4751" s="270" t="s">
        <v>9300</v>
      </c>
      <c r="C4751" s="270">
        <v>2219</v>
      </c>
      <c r="D4751" s="270">
        <v>1046.8889999999999</v>
      </c>
      <c r="E4751" s="270">
        <v>14</v>
      </c>
      <c r="F4751" s="270">
        <v>0</v>
      </c>
      <c r="G4751" s="270" t="s">
        <v>217</v>
      </c>
    </row>
    <row r="4752" spans="1:7">
      <c r="A4752" s="270" t="s">
        <v>9301</v>
      </c>
      <c r="B4752" s="270" t="s">
        <v>9302</v>
      </c>
      <c r="C4752" s="270">
        <v>2456</v>
      </c>
      <c r="D4752" s="270">
        <v>945.00800000000004</v>
      </c>
      <c r="E4752" s="270">
        <v>10</v>
      </c>
      <c r="F4752" s="270">
        <v>1.95</v>
      </c>
      <c r="G4752" s="270" t="s">
        <v>220</v>
      </c>
    </row>
    <row r="4753" spans="1:7">
      <c r="A4753" s="270" t="s">
        <v>9303</v>
      </c>
      <c r="B4753" s="270" t="s">
        <v>9304</v>
      </c>
      <c r="C4753" s="270">
        <v>2877</v>
      </c>
      <c r="D4753" s="270">
        <v>985.23783333333347</v>
      </c>
      <c r="E4753" s="270">
        <v>12</v>
      </c>
      <c r="F4753" s="270">
        <v>5.75</v>
      </c>
      <c r="G4753" s="270" t="s">
        <v>223</v>
      </c>
    </row>
    <row r="4754" spans="1:7">
      <c r="A4754" s="270" t="s">
        <v>9305</v>
      </c>
      <c r="B4754" s="270" t="s">
        <v>9306</v>
      </c>
      <c r="C4754" s="270">
        <v>2338</v>
      </c>
      <c r="D4754" s="270">
        <v>1064</v>
      </c>
      <c r="E4754" s="270">
        <v>15</v>
      </c>
      <c r="F4754" s="270">
        <v>3.3975</v>
      </c>
      <c r="G4754" s="270" t="s">
        <v>223</v>
      </c>
    </row>
    <row r="4755" spans="1:7">
      <c r="A4755" s="270" t="s">
        <v>9307</v>
      </c>
      <c r="B4755" s="270" t="s">
        <v>9306</v>
      </c>
      <c r="C4755" s="270">
        <v>2835</v>
      </c>
      <c r="D4755" s="270">
        <v>1066</v>
      </c>
      <c r="E4755" s="270">
        <v>15</v>
      </c>
      <c r="F4755" s="270">
        <v>10.91</v>
      </c>
      <c r="G4755" s="270" t="s">
        <v>229</v>
      </c>
    </row>
    <row r="4756" spans="1:7">
      <c r="A4756" s="270" t="s">
        <v>9308</v>
      </c>
      <c r="B4756" s="270" t="s">
        <v>9309</v>
      </c>
      <c r="C4756" s="270">
        <v>2460</v>
      </c>
      <c r="D4756" s="270">
        <v>898.529</v>
      </c>
      <c r="E4756" s="270">
        <v>8</v>
      </c>
      <c r="F4756" s="270">
        <v>2.925238095238095</v>
      </c>
      <c r="G4756" s="270" t="s">
        <v>223</v>
      </c>
    </row>
    <row r="4757" spans="1:7">
      <c r="A4757" s="270" t="s">
        <v>9310</v>
      </c>
      <c r="B4757" s="270" t="s">
        <v>9311</v>
      </c>
      <c r="C4757" s="270">
        <v>2372</v>
      </c>
      <c r="D4757" s="270">
        <v>1017</v>
      </c>
      <c r="E4757" s="270">
        <v>13</v>
      </c>
      <c r="F4757" s="270">
        <v>4.05</v>
      </c>
      <c r="G4757" s="270" t="s">
        <v>223</v>
      </c>
    </row>
    <row r="4758" spans="1:7">
      <c r="A4758" s="270" t="s">
        <v>9312</v>
      </c>
      <c r="B4758" s="270" t="s">
        <v>9313</v>
      </c>
      <c r="C4758" s="270">
        <v>2729</v>
      </c>
      <c r="D4758" s="270">
        <v>1031</v>
      </c>
      <c r="E4758" s="270">
        <v>14</v>
      </c>
      <c r="F4758" s="270">
        <v>2.3426666666666667</v>
      </c>
      <c r="G4758" s="270" t="s">
        <v>220</v>
      </c>
    </row>
    <row r="4759" spans="1:7">
      <c r="A4759" s="270" t="s">
        <v>9314</v>
      </c>
      <c r="B4759" s="270" t="s">
        <v>9315</v>
      </c>
      <c r="C4759" s="270">
        <v>2372</v>
      </c>
      <c r="D4759" s="270">
        <v>1014.5</v>
      </c>
      <c r="E4759" s="270">
        <v>13</v>
      </c>
      <c r="F4759" s="270">
        <v>3.87</v>
      </c>
      <c r="G4759" s="270" t="s">
        <v>223</v>
      </c>
    </row>
    <row r="4760" spans="1:7">
      <c r="A4760" s="270" t="s">
        <v>9316</v>
      </c>
      <c r="B4760" s="270" t="s">
        <v>9317</v>
      </c>
      <c r="C4760" s="270">
        <v>2333</v>
      </c>
      <c r="D4760" s="270">
        <v>998.91099999999994</v>
      </c>
      <c r="E4760" s="270">
        <v>12</v>
      </c>
      <c r="F4760" s="270">
        <v>2.5</v>
      </c>
      <c r="G4760" s="270" t="s">
        <v>223</v>
      </c>
    </row>
    <row r="4761" spans="1:7">
      <c r="A4761" s="270" t="s">
        <v>9318</v>
      </c>
      <c r="B4761" s="270" t="s">
        <v>9319</v>
      </c>
      <c r="C4761" s="270">
        <v>2172</v>
      </c>
      <c r="D4761" s="270">
        <v>1096.8389999999999</v>
      </c>
      <c r="E4761" s="270">
        <v>16</v>
      </c>
      <c r="F4761" s="270">
        <v>2.23</v>
      </c>
      <c r="G4761" s="270" t="s">
        <v>220</v>
      </c>
    </row>
    <row r="4762" spans="1:7">
      <c r="A4762" s="270" t="s">
        <v>9320</v>
      </c>
      <c r="B4762" s="270" t="s">
        <v>9319</v>
      </c>
      <c r="C4762" s="270">
        <v>2234</v>
      </c>
      <c r="D4762" s="270">
        <v>1096.8389999999999</v>
      </c>
      <c r="E4762" s="270">
        <v>16</v>
      </c>
      <c r="F4762" s="270">
        <v>0.02</v>
      </c>
      <c r="G4762" s="270" t="s">
        <v>217</v>
      </c>
    </row>
    <row r="4763" spans="1:7">
      <c r="A4763" s="270" t="s">
        <v>9321</v>
      </c>
      <c r="B4763" s="270" t="s">
        <v>9319</v>
      </c>
      <c r="C4763" s="270">
        <v>2580</v>
      </c>
      <c r="D4763" s="270">
        <v>1096.8389999999999</v>
      </c>
      <c r="E4763" s="270">
        <v>16</v>
      </c>
      <c r="F4763" s="270">
        <v>2.23</v>
      </c>
      <c r="G4763" s="270" t="s">
        <v>220</v>
      </c>
    </row>
    <row r="4764" spans="1:7">
      <c r="A4764" s="270" t="s">
        <v>9322</v>
      </c>
      <c r="B4764" s="270" t="s">
        <v>9323</v>
      </c>
      <c r="C4764" s="270">
        <v>2646</v>
      </c>
      <c r="D4764" s="270">
        <v>1000</v>
      </c>
      <c r="E4764" s="270">
        <v>12</v>
      </c>
      <c r="F4764" s="270">
        <v>2.4681818181818183</v>
      </c>
      <c r="G4764" s="270" t="s">
        <v>223</v>
      </c>
    </row>
    <row r="4765" spans="1:7">
      <c r="A4765" s="270" t="s">
        <v>9324</v>
      </c>
      <c r="B4765" s="270" t="s">
        <v>9325</v>
      </c>
      <c r="C4765" s="270">
        <v>2219</v>
      </c>
      <c r="D4765" s="270">
        <v>1025.874</v>
      </c>
      <c r="E4765" s="270">
        <v>13</v>
      </c>
      <c r="F4765" s="270">
        <v>0</v>
      </c>
      <c r="G4765" s="270" t="s">
        <v>217</v>
      </c>
    </row>
    <row r="4766" spans="1:7">
      <c r="A4766" s="270" t="s">
        <v>9326</v>
      </c>
      <c r="B4766" s="270" t="s">
        <v>9327</v>
      </c>
      <c r="C4766" s="270">
        <v>2318</v>
      </c>
      <c r="D4766" s="270">
        <v>991.58825000000002</v>
      </c>
      <c r="E4766" s="270">
        <v>12</v>
      </c>
      <c r="F4766" s="270">
        <v>0.47</v>
      </c>
      <c r="G4766" s="270" t="s">
        <v>220</v>
      </c>
    </row>
    <row r="4767" spans="1:7">
      <c r="A4767" s="270" t="s">
        <v>9328</v>
      </c>
      <c r="B4767" s="270" t="s">
        <v>9329</v>
      </c>
      <c r="C4767" s="270">
        <v>2450</v>
      </c>
      <c r="D4767" s="270">
        <v>1040.6949999999999</v>
      </c>
      <c r="E4767" s="270">
        <v>14</v>
      </c>
      <c r="F4767" s="270">
        <v>2.2268421052631577</v>
      </c>
      <c r="G4767" s="270" t="s">
        <v>220</v>
      </c>
    </row>
    <row r="4768" spans="1:7">
      <c r="A4768" s="270" t="s">
        <v>9330</v>
      </c>
      <c r="B4768" s="270" t="s">
        <v>9331</v>
      </c>
      <c r="C4768" s="270">
        <v>2360</v>
      </c>
      <c r="D4768" s="270">
        <v>954</v>
      </c>
      <c r="E4768" s="270">
        <v>11</v>
      </c>
      <c r="F4768" s="270">
        <v>4.01</v>
      </c>
      <c r="G4768" s="270" t="s">
        <v>223</v>
      </c>
    </row>
    <row r="4769" spans="1:7">
      <c r="A4769" s="270" t="s">
        <v>9332</v>
      </c>
      <c r="B4769" s="270" t="s">
        <v>9333</v>
      </c>
      <c r="C4769" s="270">
        <v>2251</v>
      </c>
      <c r="D4769" s="270">
        <v>1052.2380000000001</v>
      </c>
      <c r="E4769" s="270">
        <v>15</v>
      </c>
      <c r="F4769" s="270">
        <v>0</v>
      </c>
      <c r="G4769" s="270" t="s">
        <v>217</v>
      </c>
    </row>
    <row r="4770" spans="1:7">
      <c r="A4770" s="270" t="s">
        <v>9334</v>
      </c>
      <c r="B4770" s="270" t="s">
        <v>9335</v>
      </c>
      <c r="C4770" s="270">
        <v>2251</v>
      </c>
      <c r="D4770" s="270">
        <v>1039.6763846153847</v>
      </c>
      <c r="E4770" s="270">
        <v>14</v>
      </c>
      <c r="F4770" s="270">
        <v>0</v>
      </c>
      <c r="G4770" s="270" t="s">
        <v>217</v>
      </c>
    </row>
    <row r="4771" spans="1:7">
      <c r="A4771" s="270" t="s">
        <v>9336</v>
      </c>
      <c r="B4771" s="270" t="s">
        <v>9337</v>
      </c>
      <c r="C4771" s="270">
        <v>2622</v>
      </c>
      <c r="D4771" s="270">
        <v>0</v>
      </c>
      <c r="E4771" s="270">
        <v>1</v>
      </c>
      <c r="F4771" s="270">
        <v>2.16</v>
      </c>
      <c r="G4771" s="270" t="s">
        <v>220</v>
      </c>
    </row>
    <row r="4772" spans="1:7">
      <c r="A4772" s="270" t="s">
        <v>9338</v>
      </c>
      <c r="B4772" s="270" t="s">
        <v>9339</v>
      </c>
      <c r="C4772" s="270">
        <v>2337</v>
      </c>
      <c r="D4772" s="270">
        <v>1028.8708799999999</v>
      </c>
      <c r="E4772" s="270">
        <v>14</v>
      </c>
      <c r="F4772" s="270">
        <v>2.0699999999999998</v>
      </c>
      <c r="G4772" s="270" t="s">
        <v>220</v>
      </c>
    </row>
    <row r="4773" spans="1:7">
      <c r="A4773" s="270" t="s">
        <v>9340</v>
      </c>
      <c r="B4773" s="270" t="s">
        <v>9341</v>
      </c>
      <c r="C4773" s="270">
        <v>2350</v>
      </c>
      <c r="D4773" s="270">
        <v>1090.8399999999999</v>
      </c>
      <c r="E4773" s="270">
        <v>16</v>
      </c>
      <c r="F4773" s="270">
        <v>3.8563636363636364</v>
      </c>
      <c r="G4773" s="270" t="s">
        <v>223</v>
      </c>
    </row>
    <row r="4774" spans="1:7">
      <c r="A4774" s="270" t="s">
        <v>9342</v>
      </c>
      <c r="B4774" s="270" t="s">
        <v>9343</v>
      </c>
      <c r="C4774" s="270">
        <v>2350</v>
      </c>
      <c r="D4774" s="270">
        <v>1095.143</v>
      </c>
      <c r="E4774" s="270">
        <v>16</v>
      </c>
      <c r="F4774" s="270">
        <v>3.8563636363636364</v>
      </c>
      <c r="G4774" s="270" t="s">
        <v>223</v>
      </c>
    </row>
    <row r="4775" spans="1:7">
      <c r="A4775" s="270" t="s">
        <v>9344</v>
      </c>
      <c r="B4775" s="270" t="s">
        <v>9345</v>
      </c>
      <c r="C4775" s="270">
        <v>2646</v>
      </c>
      <c r="D4775" s="270">
        <v>1023.696</v>
      </c>
      <c r="E4775" s="270">
        <v>13</v>
      </c>
      <c r="F4775" s="270">
        <v>2.69</v>
      </c>
      <c r="G4775" s="270" t="s">
        <v>223</v>
      </c>
    </row>
    <row r="4776" spans="1:7">
      <c r="A4776" s="270" t="s">
        <v>9346</v>
      </c>
      <c r="B4776" s="270" t="s">
        <v>9347</v>
      </c>
      <c r="C4776" s="270">
        <v>2474</v>
      </c>
      <c r="D4776" s="270">
        <v>900</v>
      </c>
      <c r="E4776" s="270">
        <v>8</v>
      </c>
      <c r="F4776" s="270">
        <v>2.0321052631578942</v>
      </c>
      <c r="G4776" s="270" t="s">
        <v>220</v>
      </c>
    </row>
    <row r="4777" spans="1:7">
      <c r="A4777" s="270" t="s">
        <v>9348</v>
      </c>
      <c r="B4777" s="270" t="s">
        <v>9349</v>
      </c>
      <c r="C4777" s="270">
        <v>2452</v>
      </c>
      <c r="D4777" s="270">
        <v>948.11999999999989</v>
      </c>
      <c r="E4777" s="270">
        <v>10</v>
      </c>
      <c r="F4777" s="270">
        <v>1.93</v>
      </c>
      <c r="G4777" s="270" t="s">
        <v>220</v>
      </c>
    </row>
    <row r="4778" spans="1:7">
      <c r="A4778" s="270" t="s">
        <v>9350</v>
      </c>
      <c r="B4778" s="270" t="s">
        <v>9351</v>
      </c>
      <c r="C4778" s="270">
        <v>2452</v>
      </c>
      <c r="D4778" s="270">
        <v>975.43200000000002</v>
      </c>
      <c r="E4778" s="270">
        <v>11</v>
      </c>
      <c r="F4778" s="270">
        <v>1.94</v>
      </c>
      <c r="G4778" s="270" t="s">
        <v>220</v>
      </c>
    </row>
    <row r="4779" spans="1:7">
      <c r="A4779" s="270" t="s">
        <v>9352</v>
      </c>
      <c r="B4779" s="270" t="s">
        <v>9353</v>
      </c>
      <c r="C4779" s="270">
        <v>2326</v>
      </c>
      <c r="D4779" s="270">
        <v>1045.5</v>
      </c>
      <c r="E4779" s="270">
        <v>14</v>
      </c>
      <c r="F4779" s="270">
        <v>0.21500000000000002</v>
      </c>
      <c r="G4779" s="270" t="s">
        <v>220</v>
      </c>
    </row>
    <row r="4780" spans="1:7">
      <c r="A4780" s="270" t="s">
        <v>9354</v>
      </c>
      <c r="B4780" s="270" t="s">
        <v>9355</v>
      </c>
      <c r="C4780" s="270">
        <v>2820</v>
      </c>
      <c r="D4780" s="270">
        <v>1000.8164999999998</v>
      </c>
      <c r="E4780" s="270">
        <v>12</v>
      </c>
      <c r="F4780" s="270">
        <v>3.6</v>
      </c>
      <c r="G4780" s="270" t="s">
        <v>223</v>
      </c>
    </row>
    <row r="4781" spans="1:7">
      <c r="A4781" s="270" t="s">
        <v>9356</v>
      </c>
      <c r="B4781" s="270" t="s">
        <v>9357</v>
      </c>
      <c r="C4781" s="270">
        <v>2879</v>
      </c>
      <c r="D4781" s="270">
        <v>992.98366666666664</v>
      </c>
      <c r="E4781" s="270">
        <v>12</v>
      </c>
      <c r="F4781" s="270">
        <v>11.16</v>
      </c>
      <c r="G4781" s="270" t="s">
        <v>229</v>
      </c>
    </row>
    <row r="4782" spans="1:7">
      <c r="A4782" s="270" t="s">
        <v>9358</v>
      </c>
      <c r="B4782" s="270" t="s">
        <v>9359</v>
      </c>
      <c r="C4782" s="270">
        <v>2787</v>
      </c>
      <c r="D4782" s="270">
        <v>969.18281818181822</v>
      </c>
      <c r="E4782" s="270">
        <v>11</v>
      </c>
      <c r="F4782" s="270">
        <v>1.72</v>
      </c>
      <c r="G4782" s="270" t="s">
        <v>220</v>
      </c>
    </row>
    <row r="4783" spans="1:7">
      <c r="A4783" s="270" t="s">
        <v>9360</v>
      </c>
      <c r="B4783" s="270" t="s">
        <v>9361</v>
      </c>
      <c r="C4783" s="270">
        <v>2515</v>
      </c>
      <c r="D4783" s="270">
        <v>1060.7950000000001</v>
      </c>
      <c r="E4783" s="270">
        <v>15</v>
      </c>
      <c r="F4783" s="270">
        <v>0.06</v>
      </c>
      <c r="G4783" s="270" t="s">
        <v>217</v>
      </c>
    </row>
    <row r="4784" spans="1:7">
      <c r="A4784" s="270" t="s">
        <v>9362</v>
      </c>
      <c r="B4784" s="270" t="s">
        <v>9363</v>
      </c>
      <c r="C4784" s="270">
        <v>2756</v>
      </c>
      <c r="D4784" s="270">
        <v>1070</v>
      </c>
      <c r="E4784" s="270">
        <v>15</v>
      </c>
      <c r="F4784" s="270">
        <v>0.18</v>
      </c>
      <c r="G4784" s="270" t="s">
        <v>217</v>
      </c>
    </row>
    <row r="4785" spans="1:7">
      <c r="A4785" s="270" t="s">
        <v>9364</v>
      </c>
      <c r="B4785" s="270" t="s">
        <v>9363</v>
      </c>
      <c r="C4785" s="270">
        <v>2765</v>
      </c>
      <c r="D4785" s="270">
        <v>1070</v>
      </c>
      <c r="E4785" s="270">
        <v>15</v>
      </c>
      <c r="F4785" s="270">
        <v>0.18</v>
      </c>
      <c r="G4785" s="270" t="s">
        <v>217</v>
      </c>
    </row>
    <row r="4786" spans="1:7">
      <c r="A4786" s="270" t="s">
        <v>9365</v>
      </c>
      <c r="B4786" s="270" t="s">
        <v>9366</v>
      </c>
      <c r="C4786" s="270">
        <v>2762</v>
      </c>
      <c r="D4786" s="270">
        <v>1076.5930000000001</v>
      </c>
      <c r="E4786" s="270">
        <v>16</v>
      </c>
      <c r="F4786" s="270" t="s">
        <v>356</v>
      </c>
      <c r="G4786" s="270" t="s">
        <v>217</v>
      </c>
    </row>
    <row r="4787" spans="1:7">
      <c r="A4787" s="270" t="s">
        <v>9367</v>
      </c>
      <c r="B4787" s="270" t="s">
        <v>9368</v>
      </c>
      <c r="C4787" s="270">
        <v>2582</v>
      </c>
      <c r="D4787" s="270">
        <v>1065.2240952380951</v>
      </c>
      <c r="E4787" s="270">
        <v>15</v>
      </c>
      <c r="F4787" s="270">
        <v>2.2999999999999998</v>
      </c>
      <c r="G4787" s="270" t="s">
        <v>220</v>
      </c>
    </row>
    <row r="4788" spans="1:7">
      <c r="A4788" s="270" t="s">
        <v>9369</v>
      </c>
      <c r="B4788" s="270" t="s">
        <v>9370</v>
      </c>
      <c r="C4788" s="270">
        <v>2337</v>
      </c>
      <c r="D4788" s="270">
        <v>992.87699999999995</v>
      </c>
      <c r="E4788" s="270">
        <v>12</v>
      </c>
      <c r="F4788" s="270">
        <v>2</v>
      </c>
      <c r="G4788" s="270" t="s">
        <v>220</v>
      </c>
    </row>
    <row r="4789" spans="1:7">
      <c r="A4789" s="270" t="s">
        <v>9371</v>
      </c>
      <c r="B4789" s="270" t="s">
        <v>9372</v>
      </c>
      <c r="C4789" s="270">
        <v>3179</v>
      </c>
      <c r="D4789" s="270" t="s">
        <v>356</v>
      </c>
      <c r="E4789" s="270" t="s">
        <v>2003</v>
      </c>
      <c r="F4789" s="270" t="s">
        <v>356</v>
      </c>
      <c r="G4789" s="270" t="s">
        <v>356</v>
      </c>
    </row>
    <row r="4790" spans="1:7">
      <c r="A4790" s="270" t="s">
        <v>9373</v>
      </c>
      <c r="B4790" s="270" t="s">
        <v>9374</v>
      </c>
      <c r="C4790" s="270">
        <v>2648</v>
      </c>
      <c r="D4790" s="270">
        <v>996.33299999999997</v>
      </c>
      <c r="E4790" s="270">
        <v>12</v>
      </c>
      <c r="F4790" s="270">
        <v>5.0949999999999998</v>
      </c>
      <c r="G4790" s="270" t="s">
        <v>223</v>
      </c>
    </row>
    <row r="4791" spans="1:7">
      <c r="A4791" s="270" t="s">
        <v>9375</v>
      </c>
      <c r="B4791" s="270" t="s">
        <v>9376</v>
      </c>
      <c r="C4791" s="270">
        <v>2105</v>
      </c>
      <c r="D4791" s="270">
        <v>1079</v>
      </c>
      <c r="E4791" s="270">
        <v>16</v>
      </c>
      <c r="F4791" s="270">
        <v>0</v>
      </c>
      <c r="G4791" s="270" t="s">
        <v>217</v>
      </c>
    </row>
    <row r="4792" spans="1:7">
      <c r="A4792" s="270" t="s">
        <v>9377</v>
      </c>
      <c r="B4792" s="270" t="s">
        <v>9378</v>
      </c>
      <c r="C4792" s="270">
        <v>2338</v>
      </c>
      <c r="D4792" s="270">
        <v>1064</v>
      </c>
      <c r="E4792" s="270">
        <v>15</v>
      </c>
      <c r="F4792" s="270">
        <v>3.3975</v>
      </c>
      <c r="G4792" s="270" t="s">
        <v>223</v>
      </c>
    </row>
    <row r="4793" spans="1:7">
      <c r="A4793" s="270" t="s">
        <v>9379</v>
      </c>
      <c r="B4793" s="270" t="s">
        <v>9380</v>
      </c>
      <c r="C4793" s="270">
        <v>2330</v>
      </c>
      <c r="D4793" s="270">
        <v>1046</v>
      </c>
      <c r="E4793" s="270">
        <v>14</v>
      </c>
      <c r="F4793" s="270">
        <v>1.9385964912280704</v>
      </c>
      <c r="G4793" s="270" t="s">
        <v>220</v>
      </c>
    </row>
    <row r="4794" spans="1:7">
      <c r="A4794" s="270" t="s">
        <v>9381</v>
      </c>
      <c r="B4794" s="270" t="s">
        <v>9382</v>
      </c>
      <c r="C4794" s="270">
        <v>2447</v>
      </c>
      <c r="D4794" s="270">
        <v>958.81299999999999</v>
      </c>
      <c r="E4794" s="270">
        <v>11</v>
      </c>
      <c r="F4794" s="270">
        <v>3.09</v>
      </c>
      <c r="G4794" s="270" t="s">
        <v>223</v>
      </c>
    </row>
    <row r="4795" spans="1:7">
      <c r="A4795" s="270" t="s">
        <v>9383</v>
      </c>
      <c r="B4795" s="270" t="s">
        <v>9384</v>
      </c>
      <c r="C4795" s="270">
        <v>2092</v>
      </c>
      <c r="D4795" s="270">
        <v>1106.769</v>
      </c>
      <c r="E4795" s="270">
        <v>17</v>
      </c>
      <c r="F4795" s="270">
        <v>0</v>
      </c>
      <c r="G4795" s="270" t="s">
        <v>217</v>
      </c>
    </row>
    <row r="4796" spans="1:7">
      <c r="A4796" s="270" t="s">
        <v>9385</v>
      </c>
      <c r="B4796" s="270" t="s">
        <v>9386</v>
      </c>
      <c r="C4796" s="270">
        <v>2324</v>
      </c>
      <c r="D4796" s="270">
        <v>1084.8330000000001</v>
      </c>
      <c r="E4796" s="270">
        <v>16</v>
      </c>
      <c r="F4796" s="270">
        <v>0.57999999999999996</v>
      </c>
      <c r="G4796" s="270" t="s">
        <v>220</v>
      </c>
    </row>
    <row r="4797" spans="1:7">
      <c r="A4797" s="270" t="s">
        <v>9387</v>
      </c>
      <c r="B4797" s="270" t="s">
        <v>9388</v>
      </c>
      <c r="C4797" s="270">
        <v>2286</v>
      </c>
      <c r="D4797" s="270">
        <v>1020.818</v>
      </c>
      <c r="E4797" s="270">
        <v>13</v>
      </c>
      <c r="F4797" s="270">
        <v>0.05</v>
      </c>
      <c r="G4797" s="270" t="s">
        <v>217</v>
      </c>
    </row>
    <row r="4798" spans="1:7">
      <c r="A4798" s="270" t="s">
        <v>9389</v>
      </c>
      <c r="B4798" s="270" t="s">
        <v>9390</v>
      </c>
      <c r="C4798" s="270">
        <v>2423</v>
      </c>
      <c r="D4798" s="270">
        <v>925</v>
      </c>
      <c r="E4798" s="270">
        <v>9</v>
      </c>
      <c r="F4798" s="270">
        <v>1.85</v>
      </c>
      <c r="G4798" s="270" t="s">
        <v>220</v>
      </c>
    </row>
    <row r="4799" spans="1:7">
      <c r="A4799" s="270" t="s">
        <v>9391</v>
      </c>
      <c r="B4799" s="270" t="s">
        <v>9392</v>
      </c>
      <c r="C4799" s="270">
        <v>2666</v>
      </c>
      <c r="D4799" s="270">
        <v>1029.4169999999999</v>
      </c>
      <c r="E4799" s="270">
        <v>14</v>
      </c>
      <c r="F4799" s="270">
        <v>2.89</v>
      </c>
      <c r="G4799" s="270" t="s">
        <v>223</v>
      </c>
    </row>
    <row r="4800" spans="1:7">
      <c r="A4800" s="270" t="s">
        <v>9393</v>
      </c>
      <c r="B4800" s="270" t="s">
        <v>9394</v>
      </c>
      <c r="C4800" s="270">
        <v>2353</v>
      </c>
      <c r="D4800" s="270">
        <v>941.81700000000001</v>
      </c>
      <c r="E4800" s="270">
        <v>10</v>
      </c>
      <c r="F4800" s="270">
        <v>2.71</v>
      </c>
      <c r="G4800" s="270" t="s">
        <v>223</v>
      </c>
    </row>
    <row r="4801" spans="1:7">
      <c r="A4801" s="270" t="s">
        <v>9395</v>
      </c>
      <c r="B4801" s="270" t="s">
        <v>9396</v>
      </c>
      <c r="C4801" s="270">
        <v>2283</v>
      </c>
      <c r="D4801" s="270">
        <v>979.06320000000005</v>
      </c>
      <c r="E4801" s="270">
        <v>12</v>
      </c>
      <c r="F4801" s="270">
        <v>0</v>
      </c>
      <c r="G4801" s="270" t="s">
        <v>217</v>
      </c>
    </row>
    <row r="4802" spans="1:7">
      <c r="A4802" s="270" t="s">
        <v>9397</v>
      </c>
      <c r="B4802" s="270" t="s">
        <v>9398</v>
      </c>
      <c r="C4802" s="270">
        <v>2330</v>
      </c>
      <c r="D4802" s="270">
        <v>1046</v>
      </c>
      <c r="E4802" s="270">
        <v>14</v>
      </c>
      <c r="F4802" s="270">
        <v>1.9385964912280704</v>
      </c>
      <c r="G4802" s="270" t="s">
        <v>220</v>
      </c>
    </row>
    <row r="4803" spans="1:7">
      <c r="A4803" s="270" t="s">
        <v>9399</v>
      </c>
      <c r="B4803" s="270" t="s">
        <v>9400</v>
      </c>
      <c r="C4803" s="270">
        <v>2460</v>
      </c>
      <c r="D4803" s="270">
        <v>962.93799999999999</v>
      </c>
      <c r="E4803" s="270">
        <v>11</v>
      </c>
      <c r="F4803" s="270">
        <v>2.46</v>
      </c>
      <c r="G4803" s="270" t="s">
        <v>223</v>
      </c>
    </row>
    <row r="4804" spans="1:7">
      <c r="A4804" s="270" t="s">
        <v>9401</v>
      </c>
      <c r="B4804" s="270" t="s">
        <v>9402</v>
      </c>
      <c r="C4804" s="270">
        <v>2162</v>
      </c>
      <c r="D4804" s="270">
        <v>911.25800000000004</v>
      </c>
      <c r="E4804" s="270">
        <v>9</v>
      </c>
      <c r="F4804" s="270">
        <v>0</v>
      </c>
      <c r="G4804" s="270" t="s">
        <v>217</v>
      </c>
    </row>
    <row r="4805" spans="1:7">
      <c r="A4805" s="270" t="s">
        <v>9403</v>
      </c>
      <c r="B4805" s="270" t="s">
        <v>9404</v>
      </c>
      <c r="C4805" s="270">
        <v>2337</v>
      </c>
      <c r="D4805" s="270">
        <v>1061</v>
      </c>
      <c r="E4805" s="270">
        <v>15</v>
      </c>
      <c r="F4805" s="270">
        <v>2.7149999999999999</v>
      </c>
      <c r="G4805" s="270" t="s">
        <v>223</v>
      </c>
    </row>
    <row r="4806" spans="1:7">
      <c r="A4806" s="270" t="s">
        <v>9405</v>
      </c>
      <c r="B4806" s="270" t="s">
        <v>9406</v>
      </c>
      <c r="C4806" s="270">
        <v>2147</v>
      </c>
      <c r="D4806" s="270">
        <v>983.88699999999994</v>
      </c>
      <c r="E4806" s="270">
        <v>12</v>
      </c>
      <c r="F4806" s="270">
        <v>0</v>
      </c>
      <c r="G4806" s="270" t="s">
        <v>217</v>
      </c>
    </row>
    <row r="4807" spans="1:7">
      <c r="A4807" s="270" t="s">
        <v>9407</v>
      </c>
      <c r="B4807" s="270" t="s">
        <v>9408</v>
      </c>
      <c r="C4807" s="270">
        <v>2440</v>
      </c>
      <c r="D4807" s="270">
        <v>943</v>
      </c>
      <c r="E4807" s="270">
        <v>10</v>
      </c>
      <c r="F4807" s="270">
        <v>3.1791304347826088</v>
      </c>
      <c r="G4807" s="270" t="s">
        <v>223</v>
      </c>
    </row>
    <row r="4808" spans="1:7">
      <c r="A4808" s="270" t="s">
        <v>9409</v>
      </c>
      <c r="B4808" s="270" t="s">
        <v>9410</v>
      </c>
      <c r="C4808" s="270">
        <v>2470</v>
      </c>
      <c r="D4808" s="270">
        <v>933</v>
      </c>
      <c r="E4808" s="270">
        <v>10</v>
      </c>
      <c r="F4808" s="270">
        <v>1.4941666666666666</v>
      </c>
      <c r="G4808" s="270" t="s">
        <v>220</v>
      </c>
    </row>
    <row r="4809" spans="1:7">
      <c r="A4809" s="270" t="s">
        <v>9411</v>
      </c>
      <c r="B4809" s="270" t="s">
        <v>9412</v>
      </c>
      <c r="C4809" s="270">
        <v>2800</v>
      </c>
      <c r="D4809" s="270">
        <v>1083</v>
      </c>
      <c r="E4809" s="270">
        <v>16</v>
      </c>
      <c r="F4809" s="270">
        <v>1.7994999999999997</v>
      </c>
      <c r="G4809" s="270" t="s">
        <v>220</v>
      </c>
    </row>
    <row r="4810" spans="1:7">
      <c r="A4810" s="270" t="s">
        <v>9413</v>
      </c>
      <c r="B4810" s="270" t="s">
        <v>9414</v>
      </c>
      <c r="C4810" s="270">
        <v>2428</v>
      </c>
      <c r="D4810" s="270">
        <v>1022.7</v>
      </c>
      <c r="E4810" s="270">
        <v>13</v>
      </c>
      <c r="F4810" s="270">
        <v>1.1985714285714286</v>
      </c>
      <c r="G4810" s="270" t="s">
        <v>220</v>
      </c>
    </row>
    <row r="4811" spans="1:7">
      <c r="A4811" s="270" t="s">
        <v>9415</v>
      </c>
      <c r="B4811" s="270" t="s">
        <v>9416</v>
      </c>
      <c r="C4811" s="270">
        <v>2770</v>
      </c>
      <c r="D4811" s="270">
        <v>754.44100000000003</v>
      </c>
      <c r="E4811" s="270">
        <v>3</v>
      </c>
      <c r="F4811" s="270">
        <v>0</v>
      </c>
      <c r="G4811" s="270" t="s">
        <v>217</v>
      </c>
    </row>
    <row r="4812" spans="1:7">
      <c r="A4812" s="270" t="s">
        <v>9417</v>
      </c>
      <c r="B4812" s="270" t="s">
        <v>9418</v>
      </c>
      <c r="C4812" s="270">
        <v>2320</v>
      </c>
      <c r="D4812" s="270">
        <v>1034.5863999999999</v>
      </c>
      <c r="E4812" s="270">
        <v>14</v>
      </c>
      <c r="F4812" s="270">
        <v>0.16</v>
      </c>
      <c r="G4812" s="270" t="s">
        <v>217</v>
      </c>
    </row>
    <row r="4813" spans="1:7">
      <c r="A4813" s="270" t="s">
        <v>9419</v>
      </c>
      <c r="B4813" s="270" t="s">
        <v>9420</v>
      </c>
      <c r="C4813" s="270">
        <v>2747</v>
      </c>
      <c r="D4813" s="270">
        <v>1008.11375</v>
      </c>
      <c r="E4813" s="270">
        <v>13</v>
      </c>
      <c r="F4813" s="270">
        <v>0.1</v>
      </c>
      <c r="G4813" s="270" t="s">
        <v>217</v>
      </c>
    </row>
    <row r="4814" spans="1:7">
      <c r="A4814" s="270" t="s">
        <v>9421</v>
      </c>
      <c r="B4814" s="270" t="s">
        <v>9422</v>
      </c>
      <c r="C4814" s="270">
        <v>2747</v>
      </c>
      <c r="D4814" s="270">
        <v>1048.7139999999999</v>
      </c>
      <c r="E4814" s="270">
        <v>14</v>
      </c>
      <c r="F4814" s="270">
        <v>2.5000000000000001E-2</v>
      </c>
      <c r="G4814" s="270" t="s">
        <v>217</v>
      </c>
    </row>
    <row r="4815" spans="1:7">
      <c r="A4815" s="270" t="s">
        <v>9423</v>
      </c>
      <c r="B4815" s="270" t="s">
        <v>9424</v>
      </c>
      <c r="C4815" s="270">
        <v>2470</v>
      </c>
      <c r="D4815" s="270">
        <v>970.14</v>
      </c>
      <c r="E4815" s="270">
        <v>11</v>
      </c>
      <c r="F4815" s="270">
        <v>1.52</v>
      </c>
      <c r="G4815" s="270" t="s">
        <v>220</v>
      </c>
    </row>
    <row r="4816" spans="1:7">
      <c r="A4816" s="270" t="s">
        <v>9425</v>
      </c>
      <c r="B4816" s="270" t="s">
        <v>9426</v>
      </c>
      <c r="C4816" s="270">
        <v>2370</v>
      </c>
      <c r="D4816" s="270">
        <v>952</v>
      </c>
      <c r="E4816" s="270">
        <v>11</v>
      </c>
      <c r="F4816" s="270">
        <v>3.770588235294118</v>
      </c>
      <c r="G4816" s="270" t="s">
        <v>223</v>
      </c>
    </row>
    <row r="4817" spans="1:7">
      <c r="A4817" s="270" t="s">
        <v>9427</v>
      </c>
      <c r="B4817" s="270" t="s">
        <v>9428</v>
      </c>
      <c r="C4817" s="270">
        <v>2460</v>
      </c>
      <c r="D4817" s="270">
        <v>950.91499999999996</v>
      </c>
      <c r="E4817" s="270">
        <v>10</v>
      </c>
      <c r="F4817" s="270">
        <v>2.925238095238095</v>
      </c>
      <c r="G4817" s="270" t="s">
        <v>223</v>
      </c>
    </row>
    <row r="4818" spans="1:7">
      <c r="A4818" s="270" t="s">
        <v>9429</v>
      </c>
      <c r="B4818" s="270" t="s">
        <v>9430</v>
      </c>
      <c r="C4818" s="270">
        <v>2630</v>
      </c>
      <c r="D4818" s="270">
        <v>1043.5260000000001</v>
      </c>
      <c r="E4818" s="270">
        <v>14</v>
      </c>
      <c r="F4818" s="270">
        <v>2.14</v>
      </c>
      <c r="G4818" s="270" t="s">
        <v>220</v>
      </c>
    </row>
    <row r="4819" spans="1:7">
      <c r="A4819" s="270" t="s">
        <v>9431</v>
      </c>
      <c r="B4819" s="270" t="s">
        <v>9432</v>
      </c>
      <c r="C4819" s="270">
        <v>2463</v>
      </c>
      <c r="D4819" s="270">
        <v>895</v>
      </c>
      <c r="E4819" s="270">
        <v>8</v>
      </c>
      <c r="F4819" s="270">
        <v>2.2520000000000002</v>
      </c>
      <c r="G4819" s="270" t="s">
        <v>220</v>
      </c>
    </row>
    <row r="4820" spans="1:7">
      <c r="A4820" s="270" t="s">
        <v>9433</v>
      </c>
      <c r="B4820" s="270" t="s">
        <v>9434</v>
      </c>
      <c r="C4820" s="270">
        <v>2729</v>
      </c>
      <c r="D4820" s="270">
        <v>1046</v>
      </c>
      <c r="E4820" s="270">
        <v>14</v>
      </c>
      <c r="F4820" s="270">
        <v>2.3426666666666667</v>
      </c>
      <c r="G4820" s="270" t="s">
        <v>220</v>
      </c>
    </row>
    <row r="4821" spans="1:7">
      <c r="A4821" s="270" t="s">
        <v>9435</v>
      </c>
      <c r="B4821" s="270" t="s">
        <v>9436</v>
      </c>
      <c r="C4821" s="270">
        <v>2652</v>
      </c>
      <c r="D4821" s="270">
        <v>1033.4323333333332</v>
      </c>
      <c r="E4821" s="270">
        <v>14</v>
      </c>
      <c r="F4821" s="270">
        <v>3.24</v>
      </c>
      <c r="G4821" s="270" t="s">
        <v>223</v>
      </c>
    </row>
    <row r="4822" spans="1:7">
      <c r="A4822" s="270" t="s">
        <v>9437</v>
      </c>
      <c r="B4822" s="270" t="s">
        <v>9438</v>
      </c>
      <c r="C4822" s="270">
        <v>2790</v>
      </c>
      <c r="D4822" s="270">
        <v>984</v>
      </c>
      <c r="E4822" s="270">
        <v>12</v>
      </c>
      <c r="F4822" s="270">
        <v>1.2458333333333333</v>
      </c>
      <c r="G4822" s="270" t="s">
        <v>220</v>
      </c>
    </row>
    <row r="4823" spans="1:7">
      <c r="A4823" s="270" t="s">
        <v>9439</v>
      </c>
      <c r="B4823" s="270" t="s">
        <v>9440</v>
      </c>
      <c r="C4823" s="270">
        <v>2529</v>
      </c>
      <c r="D4823" s="270">
        <v>1076.9680000000001</v>
      </c>
      <c r="E4823" s="270">
        <v>16</v>
      </c>
      <c r="F4823" s="270">
        <v>1.0560000000000003</v>
      </c>
      <c r="G4823" s="270" t="s">
        <v>220</v>
      </c>
    </row>
    <row r="4824" spans="1:7">
      <c r="A4824" s="270" t="s">
        <v>9441</v>
      </c>
      <c r="B4824" s="270" t="s">
        <v>9442</v>
      </c>
      <c r="C4824" s="270">
        <v>2529</v>
      </c>
      <c r="D4824" s="270">
        <v>975.22199999999998</v>
      </c>
      <c r="E4824" s="270">
        <v>11</v>
      </c>
      <c r="F4824" s="270">
        <v>1.0560000000000003</v>
      </c>
      <c r="G4824" s="270" t="s">
        <v>220</v>
      </c>
    </row>
    <row r="4825" spans="1:7">
      <c r="A4825" s="270" t="s">
        <v>9443</v>
      </c>
      <c r="B4825" s="270" t="s">
        <v>9444</v>
      </c>
      <c r="C4825" s="270">
        <v>2529</v>
      </c>
      <c r="D4825" s="270">
        <v>1023.0955</v>
      </c>
      <c r="E4825" s="270">
        <v>13</v>
      </c>
      <c r="F4825" s="270">
        <v>1.0560000000000003</v>
      </c>
      <c r="G4825" s="270" t="s">
        <v>220</v>
      </c>
    </row>
    <row r="4826" spans="1:7">
      <c r="A4826" s="270" t="s">
        <v>9445</v>
      </c>
      <c r="B4826" s="270" t="s">
        <v>9446</v>
      </c>
      <c r="C4826" s="270">
        <v>2529</v>
      </c>
      <c r="D4826" s="270">
        <v>999.09500000000003</v>
      </c>
      <c r="E4826" s="270">
        <v>12</v>
      </c>
      <c r="F4826" s="270">
        <v>0.15</v>
      </c>
      <c r="G4826" s="270" t="s">
        <v>217</v>
      </c>
    </row>
    <row r="4827" spans="1:7">
      <c r="A4827" s="270" t="s">
        <v>9447</v>
      </c>
      <c r="B4827" s="270" t="s">
        <v>9448</v>
      </c>
      <c r="C4827" s="270">
        <v>2261</v>
      </c>
      <c r="D4827" s="270">
        <v>976.34900000000005</v>
      </c>
      <c r="E4827" s="270">
        <v>12</v>
      </c>
      <c r="F4827" s="270">
        <v>0</v>
      </c>
      <c r="G4827" s="270" t="s">
        <v>217</v>
      </c>
    </row>
    <row r="4828" spans="1:7">
      <c r="A4828" s="270" t="s">
        <v>9449</v>
      </c>
      <c r="B4828" s="270" t="s">
        <v>9450</v>
      </c>
      <c r="C4828" s="270">
        <v>2650</v>
      </c>
      <c r="D4828" s="270">
        <v>1041.5604909090912</v>
      </c>
      <c r="E4828" s="270">
        <v>14</v>
      </c>
      <c r="F4828" s="270">
        <v>1.69</v>
      </c>
      <c r="G4828" s="270" t="s">
        <v>220</v>
      </c>
    </row>
    <row r="4829" spans="1:7">
      <c r="A4829" s="270" t="s">
        <v>9451</v>
      </c>
      <c r="B4829" s="270" t="s">
        <v>9452</v>
      </c>
      <c r="C4829" s="270">
        <v>2729</v>
      </c>
      <c r="D4829" s="270">
        <v>1029.0834705882353</v>
      </c>
      <c r="E4829" s="270">
        <v>14</v>
      </c>
      <c r="F4829" s="270">
        <v>2.13</v>
      </c>
      <c r="G4829" s="270" t="s">
        <v>220</v>
      </c>
    </row>
    <row r="4830" spans="1:7">
      <c r="A4830" s="270" t="s">
        <v>9453</v>
      </c>
      <c r="B4830" s="270" t="s">
        <v>9454</v>
      </c>
      <c r="C4830" s="270">
        <v>2650</v>
      </c>
      <c r="D4830" s="270">
        <v>1041.5604909090912</v>
      </c>
      <c r="E4830" s="270">
        <v>14</v>
      </c>
      <c r="F4830" s="270">
        <v>2.56</v>
      </c>
      <c r="G4830" s="270" t="s">
        <v>223</v>
      </c>
    </row>
    <row r="4831" spans="1:7">
      <c r="A4831" s="270" t="s">
        <v>9455</v>
      </c>
      <c r="B4831" s="270" t="s">
        <v>9456</v>
      </c>
      <c r="C4831" s="270">
        <v>2440</v>
      </c>
      <c r="D4831" s="270">
        <v>969.5</v>
      </c>
      <c r="E4831" s="270">
        <v>11</v>
      </c>
      <c r="F4831" s="270">
        <v>2.42</v>
      </c>
      <c r="G4831" s="270" t="s">
        <v>223</v>
      </c>
    </row>
    <row r="4832" spans="1:7">
      <c r="A4832" s="270" t="s">
        <v>9457</v>
      </c>
      <c r="B4832" s="270" t="s">
        <v>9456</v>
      </c>
      <c r="C4832" s="270">
        <v>2450</v>
      </c>
      <c r="D4832" s="270">
        <v>948.471</v>
      </c>
      <c r="E4832" s="270">
        <v>10</v>
      </c>
      <c r="F4832" s="270">
        <v>2.42</v>
      </c>
      <c r="G4832" s="270" t="s">
        <v>223</v>
      </c>
    </row>
    <row r="4833" spans="1:7">
      <c r="A4833" s="270" t="s">
        <v>9458</v>
      </c>
      <c r="B4833" s="270" t="s">
        <v>9456</v>
      </c>
      <c r="C4833" s="270">
        <v>2474</v>
      </c>
      <c r="D4833" s="270">
        <v>832</v>
      </c>
      <c r="E4833" s="270">
        <v>6</v>
      </c>
      <c r="F4833" s="270">
        <v>2.42</v>
      </c>
      <c r="G4833" s="270" t="s">
        <v>223</v>
      </c>
    </row>
    <row r="4834" spans="1:7">
      <c r="A4834" s="270" t="s">
        <v>9459</v>
      </c>
      <c r="B4834" s="270" t="s">
        <v>9460</v>
      </c>
      <c r="C4834" s="270">
        <v>2785</v>
      </c>
      <c r="D4834" s="270">
        <v>1029.0586666666666</v>
      </c>
      <c r="E4834" s="270">
        <v>14</v>
      </c>
      <c r="F4834" s="270">
        <v>0.56000000000000005</v>
      </c>
      <c r="G4834" s="270" t="s">
        <v>220</v>
      </c>
    </row>
    <row r="4835" spans="1:7">
      <c r="A4835" s="270" t="s">
        <v>9461</v>
      </c>
      <c r="B4835" s="270" t="s">
        <v>9462</v>
      </c>
      <c r="C4835" s="270">
        <v>2315</v>
      </c>
      <c r="D4835" s="270">
        <v>930.06600000000003</v>
      </c>
      <c r="E4835" s="270">
        <v>10</v>
      </c>
      <c r="F4835" s="270">
        <v>0.64</v>
      </c>
      <c r="G4835" s="270" t="s">
        <v>220</v>
      </c>
    </row>
    <row r="4836" spans="1:7">
      <c r="A4836" s="270" t="s">
        <v>9463</v>
      </c>
      <c r="B4836" s="270" t="s">
        <v>9464</v>
      </c>
      <c r="C4836" s="270">
        <v>2535</v>
      </c>
      <c r="D4836" s="270">
        <v>990.94299999999998</v>
      </c>
      <c r="E4836" s="270">
        <v>12</v>
      </c>
      <c r="F4836" s="270">
        <v>0.65</v>
      </c>
      <c r="G4836" s="270" t="s">
        <v>220</v>
      </c>
    </row>
    <row r="4837" spans="1:7">
      <c r="A4837" s="270" t="s">
        <v>9465</v>
      </c>
      <c r="B4837" s="270" t="s">
        <v>9466</v>
      </c>
      <c r="C4837" s="270">
        <v>2787</v>
      </c>
      <c r="D4837" s="270">
        <v>982</v>
      </c>
      <c r="E4837" s="270">
        <v>12</v>
      </c>
      <c r="F4837" s="270">
        <v>1.5879310344827586</v>
      </c>
      <c r="G4837" s="270" t="s">
        <v>220</v>
      </c>
    </row>
    <row r="4838" spans="1:7">
      <c r="A4838" s="270" t="s">
        <v>9467</v>
      </c>
      <c r="B4838" s="270" t="s">
        <v>9468</v>
      </c>
      <c r="C4838" s="270">
        <v>2307</v>
      </c>
      <c r="D4838" s="270">
        <v>948.64099999999996</v>
      </c>
      <c r="E4838" s="270">
        <v>10</v>
      </c>
      <c r="F4838" s="270">
        <v>0</v>
      </c>
      <c r="G4838" s="270" t="s">
        <v>217</v>
      </c>
    </row>
    <row r="4839" spans="1:7">
      <c r="A4839" s="270" t="s">
        <v>9469</v>
      </c>
      <c r="B4839" s="270" t="s">
        <v>9470</v>
      </c>
      <c r="C4839" s="270">
        <v>2372</v>
      </c>
      <c r="D4839" s="270">
        <v>937</v>
      </c>
      <c r="E4839" s="270">
        <v>10</v>
      </c>
      <c r="F4839" s="270">
        <v>3.8971428571428568</v>
      </c>
      <c r="G4839" s="270" t="s">
        <v>223</v>
      </c>
    </row>
    <row r="4840" spans="1:7">
      <c r="A4840" s="270" t="s">
        <v>9471</v>
      </c>
      <c r="B4840" s="270" t="s">
        <v>9472</v>
      </c>
      <c r="C4840" s="270">
        <v>2752</v>
      </c>
      <c r="D4840" s="270">
        <v>1048.328</v>
      </c>
      <c r="E4840" s="270">
        <v>14</v>
      </c>
      <c r="F4840" s="270">
        <v>0.59</v>
      </c>
      <c r="G4840" s="270" t="s">
        <v>220</v>
      </c>
    </row>
    <row r="4841" spans="1:7">
      <c r="A4841" s="270" t="s">
        <v>9473</v>
      </c>
      <c r="B4841" s="270" t="s">
        <v>9474</v>
      </c>
      <c r="C4841" s="270">
        <v>2880</v>
      </c>
      <c r="D4841" s="270">
        <v>1047</v>
      </c>
      <c r="E4841" s="270">
        <v>14</v>
      </c>
      <c r="F4841" s="270">
        <v>4.1399999999999997</v>
      </c>
      <c r="G4841" s="270" t="s">
        <v>223</v>
      </c>
    </row>
    <row r="4842" spans="1:7">
      <c r="A4842" s="270" t="s">
        <v>9475</v>
      </c>
      <c r="B4842" s="270" t="s">
        <v>9476</v>
      </c>
      <c r="C4842" s="270">
        <v>2128</v>
      </c>
      <c r="D4842" s="270">
        <v>978.31399999999996</v>
      </c>
      <c r="E4842" s="270">
        <v>12</v>
      </c>
      <c r="F4842" s="270">
        <v>0.23</v>
      </c>
      <c r="G4842" s="270" t="s">
        <v>220</v>
      </c>
    </row>
    <row r="4843" spans="1:7">
      <c r="A4843" s="270" t="s">
        <v>9477</v>
      </c>
      <c r="B4843" s="270" t="s">
        <v>9476</v>
      </c>
      <c r="C4843" s="270">
        <v>2264</v>
      </c>
      <c r="D4843" s="270">
        <v>998.66700000000003</v>
      </c>
      <c r="E4843" s="270">
        <v>12</v>
      </c>
      <c r="F4843" s="270">
        <v>0.23</v>
      </c>
      <c r="G4843" s="270" t="s">
        <v>220</v>
      </c>
    </row>
    <row r="4844" spans="1:7">
      <c r="A4844" s="270" t="s">
        <v>9478</v>
      </c>
      <c r="B4844" s="270" t="s">
        <v>9479</v>
      </c>
      <c r="C4844" s="270">
        <v>2469</v>
      </c>
      <c r="D4844" s="270">
        <v>951</v>
      </c>
      <c r="E4844" s="270">
        <v>11</v>
      </c>
      <c r="F4844" s="270">
        <v>3.1256666666666666</v>
      </c>
      <c r="G4844" s="270" t="s">
        <v>223</v>
      </c>
    </row>
    <row r="4845" spans="1:7">
      <c r="A4845" s="270" t="s">
        <v>9480</v>
      </c>
      <c r="B4845" s="270" t="s">
        <v>9481</v>
      </c>
      <c r="C4845" s="270">
        <v>2880</v>
      </c>
      <c r="D4845" s="270">
        <v>1012.1573000000001</v>
      </c>
      <c r="E4845" s="270">
        <v>13</v>
      </c>
      <c r="F4845" s="270">
        <v>5.43</v>
      </c>
      <c r="G4845" s="270" t="s">
        <v>223</v>
      </c>
    </row>
    <row r="4846" spans="1:7">
      <c r="A4846" s="270" t="s">
        <v>9482</v>
      </c>
      <c r="B4846" s="270" t="s">
        <v>9483</v>
      </c>
      <c r="C4846" s="270">
        <v>2324</v>
      </c>
      <c r="D4846" s="270">
        <v>981.21281818181785</v>
      </c>
      <c r="E4846" s="270">
        <v>12</v>
      </c>
      <c r="F4846" s="270">
        <v>0.66</v>
      </c>
      <c r="G4846" s="270" t="s">
        <v>220</v>
      </c>
    </row>
    <row r="4847" spans="1:7">
      <c r="A4847" s="270" t="s">
        <v>9484</v>
      </c>
      <c r="B4847" s="270" t="s">
        <v>9485</v>
      </c>
      <c r="C4847" s="270">
        <v>2330</v>
      </c>
      <c r="D4847" s="270">
        <v>979.58500000000004</v>
      </c>
      <c r="E4847" s="270">
        <v>12</v>
      </c>
      <c r="F4847" s="270">
        <v>0.64</v>
      </c>
      <c r="G4847" s="270" t="s">
        <v>220</v>
      </c>
    </row>
    <row r="4848" spans="1:7">
      <c r="A4848" s="270" t="s">
        <v>9486</v>
      </c>
      <c r="B4848" s="270" t="s">
        <v>9487</v>
      </c>
      <c r="C4848" s="270">
        <v>2331</v>
      </c>
      <c r="D4848" s="270">
        <v>1041.4259999999999</v>
      </c>
      <c r="E4848" s="270">
        <v>14</v>
      </c>
      <c r="F4848" s="270" t="s">
        <v>356</v>
      </c>
      <c r="G4848" s="270" t="s">
        <v>220</v>
      </c>
    </row>
    <row r="4849" spans="1:7">
      <c r="A4849" s="270" t="s">
        <v>9488</v>
      </c>
      <c r="B4849" s="270" t="s">
        <v>9489</v>
      </c>
      <c r="C4849" s="270">
        <v>2330</v>
      </c>
      <c r="D4849" s="270">
        <v>965.20799999999997</v>
      </c>
      <c r="E4849" s="270">
        <v>11</v>
      </c>
      <c r="F4849" s="270">
        <v>0.64</v>
      </c>
      <c r="G4849" s="270" t="s">
        <v>220</v>
      </c>
    </row>
    <row r="4850" spans="1:7">
      <c r="A4850" s="270" t="s">
        <v>9490</v>
      </c>
      <c r="B4850" s="270" t="s">
        <v>9491</v>
      </c>
      <c r="C4850" s="270">
        <v>2082</v>
      </c>
      <c r="D4850" s="270">
        <v>1034</v>
      </c>
      <c r="E4850" s="270">
        <v>14</v>
      </c>
      <c r="F4850" s="270">
        <v>1.92</v>
      </c>
      <c r="G4850" s="270" t="s">
        <v>220</v>
      </c>
    </row>
    <row r="4851" spans="1:7">
      <c r="A4851" s="270" t="s">
        <v>9492</v>
      </c>
      <c r="B4851" s="270" t="s">
        <v>9491</v>
      </c>
      <c r="C4851" s="270">
        <v>2775</v>
      </c>
      <c r="D4851" s="270">
        <v>1034</v>
      </c>
      <c r="E4851" s="270">
        <v>14</v>
      </c>
      <c r="F4851" s="270">
        <v>1.92</v>
      </c>
      <c r="G4851" s="270" t="s">
        <v>220</v>
      </c>
    </row>
    <row r="4852" spans="1:7">
      <c r="A4852" s="270" t="s">
        <v>9493</v>
      </c>
      <c r="B4852" s="270" t="s">
        <v>9494</v>
      </c>
      <c r="C4852" s="270">
        <v>2469</v>
      </c>
      <c r="D4852" s="270">
        <v>802</v>
      </c>
      <c r="E4852" s="270">
        <v>5</v>
      </c>
      <c r="F4852" s="270">
        <v>3.1256666666666666</v>
      </c>
      <c r="G4852" s="270" t="s">
        <v>223</v>
      </c>
    </row>
    <row r="4853" spans="1:7">
      <c r="A4853" s="270" t="s">
        <v>9495</v>
      </c>
      <c r="B4853" s="270" t="s">
        <v>9496</v>
      </c>
      <c r="C4853" s="270">
        <v>2711</v>
      </c>
      <c r="D4853" s="270">
        <v>1017.3046666666665</v>
      </c>
      <c r="E4853" s="270">
        <v>13</v>
      </c>
      <c r="F4853" s="270">
        <v>5.37</v>
      </c>
      <c r="G4853" s="270" t="s">
        <v>223</v>
      </c>
    </row>
    <row r="4854" spans="1:7">
      <c r="A4854" s="270" t="s">
        <v>9497</v>
      </c>
      <c r="B4854" s="270" t="s">
        <v>9498</v>
      </c>
      <c r="C4854" s="270">
        <v>2478</v>
      </c>
      <c r="D4854" s="270">
        <v>1063.1600000000001</v>
      </c>
      <c r="E4854" s="270">
        <v>15</v>
      </c>
      <c r="F4854" s="270">
        <v>0.73</v>
      </c>
      <c r="G4854" s="270" t="s">
        <v>220</v>
      </c>
    </row>
    <row r="4855" spans="1:7">
      <c r="A4855" s="270" t="s">
        <v>9499</v>
      </c>
      <c r="B4855" s="270" t="s">
        <v>9500</v>
      </c>
      <c r="C4855" s="270">
        <v>2440</v>
      </c>
      <c r="D4855" s="270">
        <v>938</v>
      </c>
      <c r="E4855" s="270">
        <v>10</v>
      </c>
      <c r="F4855" s="270">
        <v>3.1791304347826088</v>
      </c>
      <c r="G4855" s="270" t="s">
        <v>223</v>
      </c>
    </row>
    <row r="4856" spans="1:7">
      <c r="A4856" s="270" t="s">
        <v>9501</v>
      </c>
      <c r="B4856" s="270" t="s">
        <v>9502</v>
      </c>
      <c r="C4856" s="270">
        <v>2481</v>
      </c>
      <c r="D4856" s="270">
        <v>981</v>
      </c>
      <c r="E4856" s="270">
        <v>12</v>
      </c>
      <c r="F4856" s="270">
        <v>0.64</v>
      </c>
      <c r="G4856" s="270" t="s">
        <v>220</v>
      </c>
    </row>
    <row r="4857" spans="1:7">
      <c r="A4857" s="270" t="s">
        <v>9503</v>
      </c>
      <c r="B4857" s="270" t="s">
        <v>9504</v>
      </c>
      <c r="C4857" s="270">
        <v>2852</v>
      </c>
      <c r="D4857" s="270">
        <v>979.24511764705892</v>
      </c>
      <c r="E4857" s="270">
        <v>12</v>
      </c>
      <c r="F4857" s="270">
        <v>2.6</v>
      </c>
      <c r="G4857" s="270" t="s">
        <v>223</v>
      </c>
    </row>
    <row r="4858" spans="1:7">
      <c r="A4858" s="270" t="s">
        <v>9505</v>
      </c>
      <c r="B4858" s="270" t="s">
        <v>9506</v>
      </c>
      <c r="C4858" s="270">
        <v>2483</v>
      </c>
      <c r="D4858" s="270">
        <v>948</v>
      </c>
      <c r="E4858" s="270">
        <v>10</v>
      </c>
      <c r="F4858" s="270">
        <v>0.56999999999999995</v>
      </c>
      <c r="G4858" s="270" t="s">
        <v>220</v>
      </c>
    </row>
    <row r="4859" spans="1:7">
      <c r="A4859" s="270" t="s">
        <v>9507</v>
      </c>
      <c r="B4859" s="270" t="s">
        <v>9508</v>
      </c>
      <c r="C4859" s="270">
        <v>2567</v>
      </c>
      <c r="D4859" s="270">
        <v>1065.6980000000001</v>
      </c>
      <c r="E4859" s="270">
        <v>15</v>
      </c>
      <c r="F4859" s="270">
        <v>0</v>
      </c>
      <c r="G4859" s="270" t="s">
        <v>217</v>
      </c>
    </row>
    <row r="4860" spans="1:7">
      <c r="A4860" s="270" t="s">
        <v>9509</v>
      </c>
      <c r="B4860" s="270" t="s">
        <v>9510</v>
      </c>
      <c r="C4860" s="270">
        <v>2627</v>
      </c>
      <c r="D4860" s="270">
        <v>901.16575</v>
      </c>
      <c r="E4860" s="270">
        <v>9</v>
      </c>
      <c r="F4860" s="270">
        <v>3.99</v>
      </c>
      <c r="G4860" s="270" t="s">
        <v>223</v>
      </c>
    </row>
    <row r="4861" spans="1:7">
      <c r="A4861" s="270" t="s">
        <v>9511</v>
      </c>
      <c r="B4861" s="270" t="s">
        <v>9512</v>
      </c>
      <c r="C4861" s="270">
        <v>2164</v>
      </c>
      <c r="D4861" s="270">
        <v>948.76666666666677</v>
      </c>
      <c r="E4861" s="270">
        <v>10</v>
      </c>
      <c r="F4861" s="270">
        <v>0</v>
      </c>
      <c r="G4861" s="270" t="s">
        <v>217</v>
      </c>
    </row>
    <row r="4862" spans="1:7">
      <c r="A4862" s="270" t="s">
        <v>9513</v>
      </c>
      <c r="B4862" s="270" t="s">
        <v>9514</v>
      </c>
      <c r="C4862" s="270">
        <v>2164</v>
      </c>
      <c r="D4862" s="270">
        <v>886.97199999999998</v>
      </c>
      <c r="E4862" s="270">
        <v>8</v>
      </c>
      <c r="F4862" s="270">
        <v>0</v>
      </c>
      <c r="G4862" s="270" t="s">
        <v>217</v>
      </c>
    </row>
    <row r="4863" spans="1:7">
      <c r="A4863" s="270" t="s">
        <v>9515</v>
      </c>
      <c r="B4863" s="270" t="s">
        <v>9516</v>
      </c>
      <c r="C4863" s="270">
        <v>2460</v>
      </c>
      <c r="D4863" s="270">
        <v>892</v>
      </c>
      <c r="E4863" s="270">
        <v>8</v>
      </c>
      <c r="F4863" s="270">
        <v>2.925238095238095</v>
      </c>
      <c r="G4863" s="270" t="s">
        <v>223</v>
      </c>
    </row>
    <row r="4864" spans="1:7">
      <c r="A4864" s="270" t="s">
        <v>9517</v>
      </c>
      <c r="B4864" s="270" t="s">
        <v>9516</v>
      </c>
      <c r="C4864" s="270">
        <v>2474</v>
      </c>
      <c r="D4864" s="270">
        <v>962</v>
      </c>
      <c r="E4864" s="270">
        <v>11</v>
      </c>
      <c r="F4864" s="270">
        <v>2.0321052631578942</v>
      </c>
      <c r="G4864" s="270" t="s">
        <v>220</v>
      </c>
    </row>
    <row r="4865" spans="1:7">
      <c r="A4865" s="270" t="s">
        <v>9518</v>
      </c>
      <c r="B4865" s="270" t="s">
        <v>9516</v>
      </c>
      <c r="C4865" s="270">
        <v>2484</v>
      </c>
      <c r="D4865" s="270">
        <v>981</v>
      </c>
      <c r="E4865" s="270">
        <v>12</v>
      </c>
      <c r="F4865" s="270">
        <v>0.80812499999999987</v>
      </c>
      <c r="G4865" s="270" t="s">
        <v>220</v>
      </c>
    </row>
    <row r="4866" spans="1:7">
      <c r="A4866" s="270" t="s">
        <v>9519</v>
      </c>
      <c r="B4866" s="270" t="s">
        <v>9520</v>
      </c>
      <c r="C4866" s="270">
        <v>2428</v>
      </c>
      <c r="D4866" s="270">
        <v>946.726</v>
      </c>
      <c r="E4866" s="270">
        <v>10</v>
      </c>
      <c r="F4866" s="270">
        <v>1.18</v>
      </c>
      <c r="G4866" s="270" t="s">
        <v>220</v>
      </c>
    </row>
    <row r="4867" spans="1:7">
      <c r="A4867" s="270" t="s">
        <v>9521</v>
      </c>
      <c r="B4867" s="270" t="s">
        <v>9522</v>
      </c>
      <c r="C4867" s="270">
        <v>2440</v>
      </c>
      <c r="D4867" s="270">
        <v>887.65200000000004</v>
      </c>
      <c r="E4867" s="270">
        <v>8</v>
      </c>
      <c r="F4867" s="270">
        <v>2.77</v>
      </c>
      <c r="G4867" s="270" t="s">
        <v>223</v>
      </c>
    </row>
    <row r="4868" spans="1:7">
      <c r="A4868" s="270" t="s">
        <v>9523</v>
      </c>
      <c r="B4868" s="270" t="s">
        <v>9524</v>
      </c>
      <c r="C4868" s="270">
        <v>2820</v>
      </c>
      <c r="D4868" s="270">
        <v>1000.8164999999998</v>
      </c>
      <c r="E4868" s="270">
        <v>12</v>
      </c>
      <c r="F4868" s="270">
        <v>3.46</v>
      </c>
      <c r="G4868" s="270" t="s">
        <v>223</v>
      </c>
    </row>
    <row r="4869" spans="1:7">
      <c r="A4869" s="270" t="s">
        <v>9525</v>
      </c>
      <c r="B4869" s="270" t="s">
        <v>9526</v>
      </c>
      <c r="C4869" s="270">
        <v>2824</v>
      </c>
      <c r="D4869" s="270">
        <v>1030</v>
      </c>
      <c r="E4869" s="270">
        <v>14</v>
      </c>
      <c r="F4869" s="270">
        <v>6.5616666666666665</v>
      </c>
      <c r="G4869" s="270" t="s">
        <v>226</v>
      </c>
    </row>
    <row r="4870" spans="1:7">
      <c r="A4870" s="270" t="s">
        <v>9527</v>
      </c>
      <c r="B4870" s="270" t="s">
        <v>9528</v>
      </c>
      <c r="C4870" s="270">
        <v>2311</v>
      </c>
      <c r="D4870" s="270">
        <v>1001.6205454545453</v>
      </c>
      <c r="E4870" s="270">
        <v>13</v>
      </c>
      <c r="F4870" s="270">
        <v>3.11</v>
      </c>
      <c r="G4870" s="270" t="s">
        <v>223</v>
      </c>
    </row>
    <row r="4871" spans="1:7">
      <c r="A4871" s="270" t="s">
        <v>9529</v>
      </c>
      <c r="B4871" s="270" t="s">
        <v>9530</v>
      </c>
      <c r="C4871" s="270">
        <v>2622</v>
      </c>
      <c r="D4871" s="270">
        <v>1057.9680000000001</v>
      </c>
      <c r="E4871" s="270">
        <v>15</v>
      </c>
      <c r="F4871" s="270">
        <v>2.2444444444444436</v>
      </c>
      <c r="G4871" s="270" t="s">
        <v>220</v>
      </c>
    </row>
    <row r="4872" spans="1:7">
      <c r="A4872" s="270" t="s">
        <v>9531</v>
      </c>
      <c r="B4872" s="270" t="s">
        <v>9532</v>
      </c>
      <c r="C4872" s="270">
        <v>2628</v>
      </c>
      <c r="D4872" s="270">
        <v>1035</v>
      </c>
      <c r="E4872" s="270">
        <v>14</v>
      </c>
      <c r="F4872" s="270">
        <v>2.9558333333333331</v>
      </c>
      <c r="G4872" s="270" t="s">
        <v>223</v>
      </c>
    </row>
    <row r="4873" spans="1:7">
      <c r="A4873" s="270" t="s">
        <v>9533</v>
      </c>
      <c r="B4873" s="270" t="s">
        <v>9534</v>
      </c>
      <c r="C4873" s="270">
        <v>2790</v>
      </c>
      <c r="D4873" s="270">
        <v>1040.6669999999999</v>
      </c>
      <c r="E4873" s="270">
        <v>14</v>
      </c>
      <c r="F4873" s="270">
        <v>1.3</v>
      </c>
      <c r="G4873" s="270" t="s">
        <v>220</v>
      </c>
    </row>
    <row r="4874" spans="1:7">
      <c r="A4874" s="270" t="s">
        <v>9535</v>
      </c>
      <c r="B4874" s="270" t="s">
        <v>9534</v>
      </c>
      <c r="C4874" s="270">
        <v>2795</v>
      </c>
      <c r="D4874" s="270">
        <v>1040.6669999999999</v>
      </c>
      <c r="E4874" s="270">
        <v>14</v>
      </c>
      <c r="F4874" s="270">
        <v>1.3</v>
      </c>
      <c r="G4874" s="270" t="s">
        <v>220</v>
      </c>
    </row>
    <row r="4875" spans="1:7">
      <c r="A4875" s="270" t="s">
        <v>9536</v>
      </c>
      <c r="B4875" s="270" t="s">
        <v>9537</v>
      </c>
      <c r="C4875" s="270">
        <v>2795</v>
      </c>
      <c r="D4875" s="270">
        <v>963.26700000000005</v>
      </c>
      <c r="E4875" s="270">
        <v>11</v>
      </c>
      <c r="F4875" s="270">
        <v>2.6</v>
      </c>
      <c r="G4875" s="270" t="s">
        <v>223</v>
      </c>
    </row>
    <row r="4876" spans="1:7">
      <c r="A4876" s="270" t="s">
        <v>9538</v>
      </c>
      <c r="B4876" s="270" t="s">
        <v>9539</v>
      </c>
      <c r="C4876" s="270">
        <v>2317</v>
      </c>
      <c r="D4876" s="270">
        <v>945.75</v>
      </c>
      <c r="E4876" s="270">
        <v>10</v>
      </c>
      <c r="F4876" s="270">
        <v>0.55000000000000004</v>
      </c>
      <c r="G4876" s="270" t="s">
        <v>220</v>
      </c>
    </row>
    <row r="4877" spans="1:7">
      <c r="A4877" s="270" t="s">
        <v>9540</v>
      </c>
      <c r="B4877" s="270" t="s">
        <v>9541</v>
      </c>
      <c r="C4877" s="270">
        <v>2823</v>
      </c>
      <c r="D4877" s="270">
        <v>1012.9006666666666</v>
      </c>
      <c r="E4877" s="270">
        <v>13</v>
      </c>
      <c r="F4877" s="270">
        <v>5.13</v>
      </c>
      <c r="G4877" s="270" t="s">
        <v>223</v>
      </c>
    </row>
    <row r="4878" spans="1:7">
      <c r="A4878" s="270" t="s">
        <v>9542</v>
      </c>
      <c r="B4878" s="270" t="s">
        <v>9543</v>
      </c>
      <c r="C4878" s="270">
        <v>2250</v>
      </c>
      <c r="D4878" s="270">
        <v>1043.56</v>
      </c>
      <c r="E4878" s="270">
        <v>14</v>
      </c>
      <c r="F4878" s="270">
        <v>0.28999999999999998</v>
      </c>
      <c r="G4878" s="270" t="s">
        <v>220</v>
      </c>
    </row>
    <row r="4879" spans="1:7">
      <c r="A4879" s="270" t="s">
        <v>9544</v>
      </c>
      <c r="B4879" s="270" t="s">
        <v>9545</v>
      </c>
      <c r="C4879" s="270">
        <v>2340</v>
      </c>
      <c r="D4879" s="270">
        <v>1019</v>
      </c>
      <c r="E4879" s="270">
        <v>13</v>
      </c>
      <c r="F4879" s="270">
        <v>3.11</v>
      </c>
      <c r="G4879" s="270" t="s">
        <v>223</v>
      </c>
    </row>
    <row r="4880" spans="1:7">
      <c r="A4880" s="270" t="s">
        <v>9546</v>
      </c>
      <c r="B4880" s="270" t="s">
        <v>9547</v>
      </c>
      <c r="C4880" s="270">
        <v>2640</v>
      </c>
      <c r="D4880" s="270">
        <v>910.21400000000006</v>
      </c>
      <c r="E4880" s="270">
        <v>9</v>
      </c>
      <c r="F4880" s="270">
        <v>1.4728571428571426</v>
      </c>
      <c r="G4880" s="270" t="s">
        <v>220</v>
      </c>
    </row>
    <row r="4881" spans="1:7">
      <c r="A4881" s="270" t="s">
        <v>9548</v>
      </c>
      <c r="B4881" s="270" t="s">
        <v>9549</v>
      </c>
      <c r="C4881" s="270">
        <v>2449</v>
      </c>
      <c r="D4881" s="270">
        <v>781.87699999999995</v>
      </c>
      <c r="E4881" s="270">
        <v>4</v>
      </c>
      <c r="F4881" s="270">
        <v>3.5499999999999994</v>
      </c>
      <c r="G4881" s="270" t="s">
        <v>223</v>
      </c>
    </row>
    <row r="4882" spans="1:7">
      <c r="A4882" s="270" t="s">
        <v>9550</v>
      </c>
      <c r="B4882" s="270" t="s">
        <v>9549</v>
      </c>
      <c r="C4882" s="270">
        <v>2460</v>
      </c>
      <c r="D4882" s="270">
        <v>960.75</v>
      </c>
      <c r="E4882" s="270">
        <v>11</v>
      </c>
      <c r="F4882" s="270">
        <v>2.925238095238095</v>
      </c>
      <c r="G4882" s="270" t="s">
        <v>223</v>
      </c>
    </row>
    <row r="4883" spans="1:7">
      <c r="A4883" s="270" t="s">
        <v>9551</v>
      </c>
      <c r="B4883" s="270" t="s">
        <v>9552</v>
      </c>
      <c r="C4883" s="270">
        <v>2478</v>
      </c>
      <c r="D4883" s="270">
        <v>1058.308</v>
      </c>
      <c r="E4883" s="270">
        <v>15</v>
      </c>
      <c r="F4883" s="270">
        <v>0.76076923076923064</v>
      </c>
      <c r="G4883" s="270" t="s">
        <v>220</v>
      </c>
    </row>
    <row r="4884" spans="1:7">
      <c r="A4884" s="270" t="s">
        <v>9553</v>
      </c>
      <c r="B4884" s="270" t="s">
        <v>9554</v>
      </c>
      <c r="C4884" s="270">
        <v>2795</v>
      </c>
      <c r="D4884" s="270">
        <v>945.55399999999997</v>
      </c>
      <c r="E4884" s="270">
        <v>10</v>
      </c>
      <c r="F4884" s="270">
        <v>0.85</v>
      </c>
      <c r="G4884" s="270" t="s">
        <v>220</v>
      </c>
    </row>
    <row r="4885" spans="1:7">
      <c r="A4885" s="270" t="s">
        <v>9555</v>
      </c>
      <c r="B4885" s="270" t="s">
        <v>9556</v>
      </c>
      <c r="C4885" s="270">
        <v>2790</v>
      </c>
      <c r="D4885" s="270">
        <v>1054.633</v>
      </c>
      <c r="E4885" s="270">
        <v>15</v>
      </c>
      <c r="F4885" s="270">
        <v>1.2458333333333333</v>
      </c>
      <c r="G4885" s="270" t="s">
        <v>220</v>
      </c>
    </row>
    <row r="4886" spans="1:7">
      <c r="A4886" s="270" t="s">
        <v>9557</v>
      </c>
      <c r="B4886" s="270" t="s">
        <v>9558</v>
      </c>
      <c r="C4886" s="270">
        <v>2880</v>
      </c>
      <c r="D4886" s="270">
        <v>1012.1573000000001</v>
      </c>
      <c r="E4886" s="270">
        <v>13</v>
      </c>
      <c r="F4886" s="270">
        <v>3.32</v>
      </c>
      <c r="G4886" s="270" t="s">
        <v>223</v>
      </c>
    </row>
    <row r="4887" spans="1:7">
      <c r="A4887" s="270" t="s">
        <v>9559</v>
      </c>
      <c r="B4887" s="270" t="s">
        <v>9560</v>
      </c>
      <c r="C4887" s="270">
        <v>2603</v>
      </c>
      <c r="D4887" s="270" t="s">
        <v>356</v>
      </c>
      <c r="E4887" s="270" t="s">
        <v>885</v>
      </c>
      <c r="F4887" s="270">
        <v>0</v>
      </c>
      <c r="G4887" s="270" t="s">
        <v>217</v>
      </c>
    </row>
    <row r="4888" spans="1:7">
      <c r="A4888" s="270" t="s">
        <v>9561</v>
      </c>
      <c r="B4888" s="270" t="s">
        <v>9562</v>
      </c>
      <c r="C4888" s="270">
        <v>2470</v>
      </c>
      <c r="D4888" s="270">
        <v>950.35625000000005</v>
      </c>
      <c r="E4888" s="270">
        <v>10</v>
      </c>
      <c r="F4888" s="270">
        <v>0.92</v>
      </c>
      <c r="G4888" s="270" t="s">
        <v>220</v>
      </c>
    </row>
    <row r="4889" spans="1:7">
      <c r="A4889" s="270" t="s">
        <v>9563</v>
      </c>
      <c r="B4889" s="270" t="s">
        <v>9564</v>
      </c>
      <c r="C4889" s="270">
        <v>2034</v>
      </c>
      <c r="D4889" s="270">
        <v>1071.059</v>
      </c>
      <c r="E4889" s="270">
        <v>15</v>
      </c>
      <c r="F4889" s="270">
        <v>0</v>
      </c>
      <c r="G4889" s="270" t="s">
        <v>217</v>
      </c>
    </row>
    <row r="4890" spans="1:7">
      <c r="A4890" s="270" t="s">
        <v>9565</v>
      </c>
      <c r="B4890" s="270" t="s">
        <v>9564</v>
      </c>
      <c r="C4890" s="270">
        <v>2035</v>
      </c>
      <c r="D4890" s="270">
        <v>1071.059</v>
      </c>
      <c r="E4890" s="270">
        <v>15</v>
      </c>
      <c r="F4890" s="270" t="s">
        <v>356</v>
      </c>
      <c r="G4890" s="270" t="s">
        <v>217</v>
      </c>
    </row>
    <row r="4891" spans="1:7">
      <c r="A4891" s="270" t="s">
        <v>9566</v>
      </c>
      <c r="B4891" s="270" t="s">
        <v>9567</v>
      </c>
      <c r="C4891" s="270">
        <v>2536</v>
      </c>
      <c r="D4891" s="270">
        <v>1018.2190000000001</v>
      </c>
      <c r="E4891" s="270">
        <v>13</v>
      </c>
      <c r="F4891" s="270">
        <v>1.9704347826086959</v>
      </c>
      <c r="G4891" s="270" t="s">
        <v>220</v>
      </c>
    </row>
    <row r="4892" spans="1:7">
      <c r="A4892" s="270" t="s">
        <v>9568</v>
      </c>
      <c r="B4892" s="270" t="s">
        <v>9569</v>
      </c>
      <c r="C4892" s="270">
        <v>2508</v>
      </c>
      <c r="D4892" s="270">
        <v>1043.191111111111</v>
      </c>
      <c r="E4892" s="270">
        <v>14</v>
      </c>
      <c r="F4892" s="270">
        <v>0.52</v>
      </c>
      <c r="G4892" s="270" t="s">
        <v>220</v>
      </c>
    </row>
    <row r="4893" spans="1:7">
      <c r="A4893" s="270" t="s">
        <v>9570</v>
      </c>
      <c r="B4893" s="270" t="s">
        <v>9571</v>
      </c>
      <c r="C4893" s="270">
        <v>2483</v>
      </c>
      <c r="D4893" s="270">
        <v>858.82500000000005</v>
      </c>
      <c r="E4893" s="270">
        <v>7</v>
      </c>
      <c r="F4893" s="270">
        <v>0.53</v>
      </c>
      <c r="G4893" s="270" t="s">
        <v>220</v>
      </c>
    </row>
    <row r="4894" spans="1:7">
      <c r="A4894" s="270" t="s">
        <v>9572</v>
      </c>
      <c r="B4894" s="270" t="s">
        <v>9573</v>
      </c>
      <c r="C4894" s="270">
        <v>2460</v>
      </c>
      <c r="D4894" s="270">
        <v>831.36500000000001</v>
      </c>
      <c r="E4894" s="270">
        <v>6</v>
      </c>
      <c r="F4894" s="270">
        <v>1.93</v>
      </c>
      <c r="G4894" s="270" t="s">
        <v>220</v>
      </c>
    </row>
    <row r="4895" spans="1:7">
      <c r="A4895" s="270" t="s">
        <v>9574</v>
      </c>
      <c r="B4895" s="270" t="s">
        <v>9575</v>
      </c>
      <c r="C4895" s="270">
        <v>2142</v>
      </c>
      <c r="D4895" s="270">
        <v>830.60199999999998</v>
      </c>
      <c r="E4895" s="270">
        <v>6</v>
      </c>
      <c r="F4895" s="270">
        <v>0</v>
      </c>
      <c r="G4895" s="270" t="s">
        <v>217</v>
      </c>
    </row>
    <row r="4896" spans="1:7">
      <c r="A4896" s="270" t="s">
        <v>9576</v>
      </c>
      <c r="B4896" s="270" t="s">
        <v>9577</v>
      </c>
      <c r="C4896" s="270">
        <v>2722</v>
      </c>
      <c r="D4896" s="270">
        <v>948.30700000000002</v>
      </c>
      <c r="E4896" s="270">
        <v>10</v>
      </c>
      <c r="F4896" s="270">
        <v>1.81</v>
      </c>
      <c r="G4896" s="270" t="s">
        <v>220</v>
      </c>
    </row>
    <row r="4897" spans="1:7">
      <c r="A4897" s="270" t="s">
        <v>9578</v>
      </c>
      <c r="B4897" s="270" t="s">
        <v>9579</v>
      </c>
      <c r="C4897" s="270">
        <v>2480</v>
      </c>
      <c r="D4897" s="270">
        <v>985.10900000000004</v>
      </c>
      <c r="E4897" s="270">
        <v>12</v>
      </c>
      <c r="F4897" s="270">
        <v>0.79</v>
      </c>
      <c r="G4897" s="270" t="s">
        <v>220</v>
      </c>
    </row>
    <row r="4898" spans="1:7">
      <c r="A4898" s="270" t="s">
        <v>9580</v>
      </c>
      <c r="B4898" s="270" t="s">
        <v>9581</v>
      </c>
      <c r="C4898" s="270">
        <v>2365</v>
      </c>
      <c r="D4898" s="270">
        <v>949</v>
      </c>
      <c r="E4898" s="270">
        <v>10</v>
      </c>
      <c r="F4898" s="270">
        <v>3.5726666666666671</v>
      </c>
      <c r="G4898" s="270" t="s">
        <v>223</v>
      </c>
    </row>
    <row r="4899" spans="1:7">
      <c r="A4899" s="270" t="s">
        <v>9582</v>
      </c>
      <c r="B4899" s="270" t="s">
        <v>9583</v>
      </c>
      <c r="C4899" s="270">
        <v>2221</v>
      </c>
      <c r="D4899" s="270">
        <v>1008.622</v>
      </c>
      <c r="E4899" s="270">
        <v>13</v>
      </c>
      <c r="F4899" s="270">
        <v>0</v>
      </c>
      <c r="G4899" s="270" t="s">
        <v>217</v>
      </c>
    </row>
    <row r="4900" spans="1:7">
      <c r="A4900" s="270" t="s">
        <v>9584</v>
      </c>
      <c r="B4900" s="270" t="s">
        <v>9585</v>
      </c>
      <c r="C4900" s="270">
        <v>2440</v>
      </c>
      <c r="D4900" s="270">
        <v>796.904</v>
      </c>
      <c r="E4900" s="270">
        <v>4</v>
      </c>
      <c r="F4900" s="270">
        <v>2.23</v>
      </c>
      <c r="G4900" s="270" t="s">
        <v>220</v>
      </c>
    </row>
    <row r="4901" spans="1:7">
      <c r="A4901" s="270" t="s">
        <v>9586</v>
      </c>
      <c r="B4901" s="270" t="s">
        <v>9587</v>
      </c>
      <c r="C4901" s="270">
        <v>2480</v>
      </c>
      <c r="D4901" s="270">
        <v>902.89599999999996</v>
      </c>
      <c r="E4901" s="270">
        <v>9</v>
      </c>
      <c r="F4901" s="270">
        <v>1.0053448275862069</v>
      </c>
      <c r="G4901" s="270" t="s">
        <v>220</v>
      </c>
    </row>
    <row r="4902" spans="1:7">
      <c r="A4902" s="270" t="s">
        <v>9588</v>
      </c>
      <c r="B4902" s="270" t="s">
        <v>9589</v>
      </c>
      <c r="C4902" s="270">
        <v>2790</v>
      </c>
      <c r="D4902" s="270">
        <v>963</v>
      </c>
      <c r="E4902" s="270">
        <v>11</v>
      </c>
      <c r="F4902" s="270">
        <v>1.2458333333333333</v>
      </c>
      <c r="G4902" s="270" t="s">
        <v>220</v>
      </c>
    </row>
    <row r="4903" spans="1:7">
      <c r="A4903" s="270" t="s">
        <v>9590</v>
      </c>
      <c r="B4903" s="270" t="s">
        <v>9591</v>
      </c>
      <c r="C4903" s="270">
        <v>2320</v>
      </c>
      <c r="D4903" s="270">
        <v>810</v>
      </c>
      <c r="E4903" s="270">
        <v>5</v>
      </c>
      <c r="F4903" s="270">
        <v>0.55000000000000004</v>
      </c>
      <c r="G4903" s="270" t="s">
        <v>220</v>
      </c>
    </row>
    <row r="4904" spans="1:7">
      <c r="A4904" s="270" t="s">
        <v>9592</v>
      </c>
      <c r="B4904" s="270" t="s">
        <v>9593</v>
      </c>
      <c r="C4904" s="270">
        <v>2756</v>
      </c>
      <c r="D4904" s="270">
        <v>1053.8389999999999</v>
      </c>
      <c r="E4904" s="270">
        <v>15</v>
      </c>
      <c r="F4904" s="270">
        <v>0.91</v>
      </c>
      <c r="G4904" s="270" t="s">
        <v>220</v>
      </c>
    </row>
    <row r="4905" spans="1:7">
      <c r="A4905" s="270" t="s">
        <v>9594</v>
      </c>
      <c r="B4905" s="270" t="s">
        <v>9595</v>
      </c>
      <c r="C4905" s="270">
        <v>2484</v>
      </c>
      <c r="D4905" s="270">
        <v>898.90800000000002</v>
      </c>
      <c r="E4905" s="270">
        <v>8</v>
      </c>
      <c r="F4905" s="270">
        <v>0.80812499999999987</v>
      </c>
      <c r="G4905" s="270" t="s">
        <v>220</v>
      </c>
    </row>
    <row r="4906" spans="1:7">
      <c r="A4906" s="270" t="s">
        <v>9596</v>
      </c>
      <c r="B4906" s="270" t="s">
        <v>9597</v>
      </c>
      <c r="C4906" s="270">
        <v>2541</v>
      </c>
      <c r="D4906" s="270">
        <v>954.52599999999995</v>
      </c>
      <c r="E4906" s="270">
        <v>11</v>
      </c>
      <c r="F4906" s="270">
        <v>0.5</v>
      </c>
      <c r="G4906" s="270" t="s">
        <v>220</v>
      </c>
    </row>
    <row r="4907" spans="1:7">
      <c r="A4907" s="270" t="s">
        <v>9598</v>
      </c>
      <c r="B4907" s="270" t="s">
        <v>9599</v>
      </c>
      <c r="C4907" s="270">
        <v>2549</v>
      </c>
      <c r="D4907" s="270">
        <v>974</v>
      </c>
      <c r="E4907" s="270">
        <v>11</v>
      </c>
      <c r="F4907" s="270">
        <v>3.46</v>
      </c>
      <c r="G4907" s="270" t="s">
        <v>223</v>
      </c>
    </row>
    <row r="4908" spans="1:7">
      <c r="A4908" s="270" t="s">
        <v>9600</v>
      </c>
      <c r="B4908" s="270" t="s">
        <v>9601</v>
      </c>
      <c r="C4908" s="270">
        <v>2750</v>
      </c>
      <c r="D4908" s="270">
        <v>1021.692</v>
      </c>
      <c r="E4908" s="270">
        <v>13</v>
      </c>
      <c r="F4908" s="270">
        <v>0</v>
      </c>
      <c r="G4908" s="270" t="s">
        <v>217</v>
      </c>
    </row>
    <row r="4909" spans="1:7">
      <c r="A4909" s="270" t="s">
        <v>9602</v>
      </c>
      <c r="B4909" s="270" t="s">
        <v>9603</v>
      </c>
      <c r="C4909" s="270">
        <v>2015</v>
      </c>
      <c r="D4909" s="270">
        <v>1082.3113333333333</v>
      </c>
      <c r="E4909" s="270">
        <v>16</v>
      </c>
      <c r="F4909" s="270">
        <v>0</v>
      </c>
      <c r="G4909" s="270" t="s">
        <v>217</v>
      </c>
    </row>
    <row r="4910" spans="1:7">
      <c r="A4910" s="270" t="s">
        <v>9604</v>
      </c>
      <c r="B4910" s="270" t="s">
        <v>9605</v>
      </c>
      <c r="C4910" s="270">
        <v>2340</v>
      </c>
      <c r="D4910" s="270">
        <v>924.48099999999999</v>
      </c>
      <c r="E4910" s="270">
        <v>9</v>
      </c>
      <c r="F4910" s="270">
        <v>1.74</v>
      </c>
      <c r="G4910" s="270" t="s">
        <v>220</v>
      </c>
    </row>
    <row r="4911" spans="1:7">
      <c r="A4911" s="270" t="s">
        <v>9606</v>
      </c>
      <c r="B4911" s="270" t="s">
        <v>9607</v>
      </c>
      <c r="C4911" s="270">
        <v>2074</v>
      </c>
      <c r="D4911" s="270">
        <v>1130.7650000000001</v>
      </c>
      <c r="E4911" s="270">
        <v>17</v>
      </c>
      <c r="F4911" s="270">
        <v>0</v>
      </c>
      <c r="G4911" s="270" t="s">
        <v>217</v>
      </c>
    </row>
    <row r="4912" spans="1:7">
      <c r="A4912" s="270" t="s">
        <v>9608</v>
      </c>
      <c r="B4912" s="270" t="s">
        <v>9609</v>
      </c>
      <c r="C4912" s="270">
        <v>2486</v>
      </c>
      <c r="D4912" s="270">
        <v>997.90059999999983</v>
      </c>
      <c r="E4912" s="270">
        <v>12</v>
      </c>
      <c r="F4912" s="270">
        <v>9.9999999999999992E-2</v>
      </c>
      <c r="G4912" s="270" t="s">
        <v>217</v>
      </c>
    </row>
    <row r="4913" spans="1:7">
      <c r="A4913" s="270" t="s">
        <v>9610</v>
      </c>
      <c r="B4913" s="270" t="s">
        <v>9611</v>
      </c>
      <c r="C4913" s="270">
        <v>2650</v>
      </c>
      <c r="D4913" s="270">
        <v>1041.5604909090912</v>
      </c>
      <c r="E4913" s="270">
        <v>14</v>
      </c>
      <c r="F4913" s="270">
        <v>1.7827419354838718</v>
      </c>
      <c r="G4913" s="270" t="s">
        <v>220</v>
      </c>
    </row>
    <row r="4914" spans="1:7">
      <c r="A4914" s="270" t="s">
        <v>9612</v>
      </c>
      <c r="B4914" s="270" t="s">
        <v>9613</v>
      </c>
      <c r="C4914" s="270">
        <v>2330</v>
      </c>
      <c r="D4914" s="270">
        <v>1023.8725151515149</v>
      </c>
      <c r="E4914" s="270">
        <v>13</v>
      </c>
      <c r="F4914" s="270">
        <v>1.63</v>
      </c>
      <c r="G4914" s="270" t="s">
        <v>220</v>
      </c>
    </row>
    <row r="4915" spans="1:7">
      <c r="A4915" s="270" t="s">
        <v>9614</v>
      </c>
      <c r="B4915" s="270" t="s">
        <v>9615</v>
      </c>
      <c r="C4915" s="270">
        <v>2145</v>
      </c>
      <c r="D4915" s="270">
        <v>970.26</v>
      </c>
      <c r="E4915" s="270">
        <v>11</v>
      </c>
      <c r="F4915" s="270">
        <v>0</v>
      </c>
      <c r="G4915" s="270" t="s">
        <v>217</v>
      </c>
    </row>
    <row r="4916" spans="1:7">
      <c r="A4916" s="270" t="s">
        <v>9616</v>
      </c>
      <c r="B4916" s="270" t="s">
        <v>9617</v>
      </c>
      <c r="C4916" s="270">
        <v>2431</v>
      </c>
      <c r="D4916" s="270">
        <v>930.71100000000001</v>
      </c>
      <c r="E4916" s="270">
        <v>10</v>
      </c>
      <c r="F4916" s="270">
        <v>2.99</v>
      </c>
      <c r="G4916" s="270" t="s">
        <v>223</v>
      </c>
    </row>
    <row r="4917" spans="1:7">
      <c r="A4917" s="270" t="s">
        <v>9618</v>
      </c>
      <c r="B4917" s="270" t="s">
        <v>9617</v>
      </c>
      <c r="C4917" s="270">
        <v>2440</v>
      </c>
      <c r="D4917" s="270">
        <v>930.71100000000001</v>
      </c>
      <c r="E4917" s="270">
        <v>10</v>
      </c>
      <c r="F4917" s="270">
        <v>2.99</v>
      </c>
      <c r="G4917" s="270" t="s">
        <v>223</v>
      </c>
    </row>
    <row r="4918" spans="1:7">
      <c r="A4918" s="270" t="s">
        <v>9619</v>
      </c>
      <c r="B4918" s="270" t="s">
        <v>9620</v>
      </c>
      <c r="C4918" s="270">
        <v>2756</v>
      </c>
      <c r="D4918" s="270">
        <v>924.80399999999997</v>
      </c>
      <c r="E4918" s="270">
        <v>9</v>
      </c>
      <c r="F4918" s="270">
        <v>0</v>
      </c>
      <c r="G4918" s="270" t="s">
        <v>217</v>
      </c>
    </row>
    <row r="4919" spans="1:7">
      <c r="A4919" s="270" t="s">
        <v>9621</v>
      </c>
      <c r="B4919" s="270" t="s">
        <v>9622</v>
      </c>
      <c r="C4919" s="270">
        <v>2550</v>
      </c>
      <c r="D4919" s="270">
        <v>1020</v>
      </c>
      <c r="E4919" s="270">
        <v>13</v>
      </c>
      <c r="F4919" s="270">
        <v>3.3419512195121941</v>
      </c>
      <c r="G4919" s="270" t="s">
        <v>223</v>
      </c>
    </row>
    <row r="4920" spans="1:7">
      <c r="A4920" s="270" t="s">
        <v>9623</v>
      </c>
      <c r="B4920" s="270" t="s">
        <v>9624</v>
      </c>
      <c r="C4920" s="270">
        <v>2460</v>
      </c>
      <c r="D4920" s="270">
        <v>901</v>
      </c>
      <c r="E4920" s="270">
        <v>9</v>
      </c>
      <c r="F4920" s="270">
        <v>2.925238095238095</v>
      </c>
      <c r="G4920" s="270" t="s">
        <v>223</v>
      </c>
    </row>
    <row r="4921" spans="1:7">
      <c r="A4921" s="270" t="s">
        <v>9625</v>
      </c>
      <c r="B4921" s="270" t="s">
        <v>9626</v>
      </c>
      <c r="C4921" s="270">
        <v>2460</v>
      </c>
      <c r="D4921" s="270">
        <v>972.6</v>
      </c>
      <c r="E4921" s="270">
        <v>11</v>
      </c>
      <c r="F4921" s="270">
        <v>2.925238095238095</v>
      </c>
      <c r="G4921" s="270" t="s">
        <v>223</v>
      </c>
    </row>
    <row r="4922" spans="1:7">
      <c r="A4922" s="270" t="s">
        <v>9627</v>
      </c>
      <c r="B4922" s="270" t="s">
        <v>9628</v>
      </c>
      <c r="C4922" s="270">
        <v>2745</v>
      </c>
      <c r="D4922" s="270">
        <v>1041.491</v>
      </c>
      <c r="E4922" s="270">
        <v>14</v>
      </c>
      <c r="F4922" s="270">
        <v>0.19</v>
      </c>
      <c r="G4922" s="270" t="s">
        <v>217</v>
      </c>
    </row>
    <row r="4923" spans="1:7">
      <c r="A4923" s="270" t="s">
        <v>9629</v>
      </c>
      <c r="B4923" s="270" t="s">
        <v>9630</v>
      </c>
      <c r="C4923" s="270">
        <v>2284</v>
      </c>
      <c r="D4923" s="270">
        <v>986.10199999999998</v>
      </c>
      <c r="E4923" s="270">
        <v>12</v>
      </c>
      <c r="F4923" s="270">
        <v>0</v>
      </c>
      <c r="G4923" s="270" t="s">
        <v>217</v>
      </c>
    </row>
    <row r="4924" spans="1:7">
      <c r="A4924" s="270" t="s">
        <v>9631</v>
      </c>
      <c r="B4924" s="270" t="s">
        <v>9632</v>
      </c>
      <c r="C4924" s="270">
        <v>2735</v>
      </c>
      <c r="D4924" s="270">
        <v>1044</v>
      </c>
      <c r="E4924" s="270">
        <v>14</v>
      </c>
      <c r="F4924" s="270" t="s">
        <v>356</v>
      </c>
      <c r="G4924" s="270" t="s">
        <v>223</v>
      </c>
    </row>
    <row r="4925" spans="1:7">
      <c r="A4925" s="270" t="s">
        <v>9633</v>
      </c>
      <c r="B4925" s="270" t="s">
        <v>9634</v>
      </c>
      <c r="C4925" s="270">
        <v>2775</v>
      </c>
      <c r="D4925" s="270">
        <v>918</v>
      </c>
      <c r="E4925" s="270">
        <v>9</v>
      </c>
      <c r="F4925" s="270">
        <v>1.1399999999999999</v>
      </c>
      <c r="G4925" s="270" t="s">
        <v>220</v>
      </c>
    </row>
    <row r="4926" spans="1:7">
      <c r="A4926" s="270" t="s">
        <v>9635</v>
      </c>
      <c r="B4926" s="270" t="s">
        <v>9636</v>
      </c>
      <c r="C4926" s="270">
        <v>2820</v>
      </c>
      <c r="D4926" s="270">
        <v>1035.5</v>
      </c>
      <c r="E4926" s="270">
        <v>14</v>
      </c>
      <c r="F4926" s="270">
        <v>3.48</v>
      </c>
      <c r="G4926" s="270" t="s">
        <v>223</v>
      </c>
    </row>
    <row r="4927" spans="1:7">
      <c r="A4927" s="270" t="s">
        <v>9637</v>
      </c>
      <c r="B4927" s="270" t="s">
        <v>9638</v>
      </c>
      <c r="C4927" s="270">
        <v>2454</v>
      </c>
      <c r="D4927" s="270">
        <v>1017</v>
      </c>
      <c r="E4927" s="270">
        <v>13</v>
      </c>
      <c r="F4927" s="270">
        <v>2.8261538461538467</v>
      </c>
      <c r="G4927" s="270" t="s">
        <v>223</v>
      </c>
    </row>
    <row r="4928" spans="1:7">
      <c r="A4928" s="270" t="s">
        <v>9639</v>
      </c>
      <c r="B4928" s="270" t="s">
        <v>9640</v>
      </c>
      <c r="C4928" s="270">
        <v>2640</v>
      </c>
      <c r="D4928" s="270">
        <v>1110</v>
      </c>
      <c r="E4928" s="270">
        <v>17</v>
      </c>
      <c r="F4928" s="270">
        <v>1.4728571428571426</v>
      </c>
      <c r="G4928" s="270" t="s">
        <v>220</v>
      </c>
    </row>
    <row r="4929" spans="1:7">
      <c r="A4929" s="270" t="s">
        <v>9641</v>
      </c>
      <c r="B4929" s="270" t="s">
        <v>9642</v>
      </c>
      <c r="C4929" s="270">
        <v>2800</v>
      </c>
      <c r="D4929" s="270">
        <v>1078.5</v>
      </c>
      <c r="E4929" s="270">
        <v>16</v>
      </c>
      <c r="F4929" s="270">
        <v>1.7994999999999997</v>
      </c>
      <c r="G4929" s="270" t="s">
        <v>220</v>
      </c>
    </row>
    <row r="4930" spans="1:7">
      <c r="A4930" s="270" t="s">
        <v>9643</v>
      </c>
      <c r="B4930" s="270" t="s">
        <v>9644</v>
      </c>
      <c r="C4930" s="270">
        <v>2570</v>
      </c>
      <c r="D4930" s="270">
        <v>1071.768</v>
      </c>
      <c r="E4930" s="270">
        <v>15</v>
      </c>
      <c r="F4930" s="270">
        <v>0.20299999999999999</v>
      </c>
      <c r="G4930" s="270" t="s">
        <v>220</v>
      </c>
    </row>
    <row r="4931" spans="1:7">
      <c r="A4931" s="270" t="s">
        <v>9645</v>
      </c>
      <c r="B4931" s="270" t="s">
        <v>9646</v>
      </c>
      <c r="C4931" s="270">
        <v>2850</v>
      </c>
      <c r="D4931" s="270">
        <v>1051.183</v>
      </c>
      <c r="E4931" s="270">
        <v>15</v>
      </c>
      <c r="F4931" s="270">
        <v>3.1293617021276594</v>
      </c>
      <c r="G4931" s="270" t="s">
        <v>223</v>
      </c>
    </row>
    <row r="4932" spans="1:7">
      <c r="A4932" s="270" t="s">
        <v>9647</v>
      </c>
      <c r="B4932" s="270" t="s">
        <v>9648</v>
      </c>
      <c r="C4932" s="270">
        <v>2470</v>
      </c>
      <c r="D4932" s="270">
        <v>1022.487</v>
      </c>
      <c r="E4932" s="270">
        <v>13</v>
      </c>
      <c r="F4932" s="270">
        <v>1.4941666666666666</v>
      </c>
      <c r="G4932" s="270" t="s">
        <v>220</v>
      </c>
    </row>
    <row r="4933" spans="1:7">
      <c r="A4933" s="270" t="s">
        <v>9649</v>
      </c>
      <c r="B4933" s="270" t="s">
        <v>9650</v>
      </c>
      <c r="C4933" s="270">
        <v>2500</v>
      </c>
      <c r="D4933" s="270">
        <v>932</v>
      </c>
      <c r="E4933" s="270">
        <v>10</v>
      </c>
      <c r="F4933" s="270">
        <v>1.67</v>
      </c>
      <c r="G4933" s="270" t="s">
        <v>220</v>
      </c>
    </row>
    <row r="4934" spans="1:7">
      <c r="A4934" s="270" t="s">
        <v>9651</v>
      </c>
      <c r="B4934" s="270" t="s">
        <v>9650</v>
      </c>
      <c r="C4934" s="270">
        <v>2798</v>
      </c>
      <c r="D4934" s="270">
        <v>1056.768</v>
      </c>
      <c r="E4934" s="270">
        <v>15</v>
      </c>
      <c r="F4934" s="270">
        <v>1.67</v>
      </c>
      <c r="G4934" s="270" t="s">
        <v>220</v>
      </c>
    </row>
    <row r="4935" spans="1:7">
      <c r="A4935" s="270" t="s">
        <v>9652</v>
      </c>
      <c r="B4935" s="270" t="s">
        <v>9650</v>
      </c>
      <c r="C4935" s="270">
        <v>2800</v>
      </c>
      <c r="D4935" s="270">
        <v>1056.768</v>
      </c>
      <c r="E4935" s="270">
        <v>15</v>
      </c>
      <c r="F4935" s="270">
        <v>1.67</v>
      </c>
      <c r="G4935" s="270" t="s">
        <v>220</v>
      </c>
    </row>
    <row r="4936" spans="1:7">
      <c r="A4936" s="270" t="s">
        <v>9653</v>
      </c>
      <c r="B4936" s="270" t="s">
        <v>9654</v>
      </c>
      <c r="C4936" s="270">
        <v>2360</v>
      </c>
      <c r="D4936" s="270">
        <v>903</v>
      </c>
      <c r="E4936" s="270">
        <v>9</v>
      </c>
      <c r="F4936" s="270">
        <v>3.9926470588235303</v>
      </c>
      <c r="G4936" s="270" t="s">
        <v>223</v>
      </c>
    </row>
    <row r="4937" spans="1:7">
      <c r="A4937" s="270" t="s">
        <v>9655</v>
      </c>
      <c r="B4937" s="270" t="s">
        <v>9656</v>
      </c>
      <c r="C4937" s="270">
        <v>2388</v>
      </c>
      <c r="D4937" s="270">
        <v>1079</v>
      </c>
      <c r="E4937" s="270">
        <v>16</v>
      </c>
      <c r="F4937" s="270">
        <v>6.59</v>
      </c>
      <c r="G4937" s="270" t="s">
        <v>226</v>
      </c>
    </row>
    <row r="4938" spans="1:7">
      <c r="A4938" s="270" t="s">
        <v>9657</v>
      </c>
      <c r="B4938" s="270" t="s">
        <v>9658</v>
      </c>
      <c r="C4938" s="270">
        <v>2343</v>
      </c>
      <c r="D4938" s="270">
        <v>1008</v>
      </c>
      <c r="E4938" s="270">
        <v>13</v>
      </c>
      <c r="F4938" s="270">
        <v>3.88</v>
      </c>
      <c r="G4938" s="270" t="s">
        <v>223</v>
      </c>
    </row>
    <row r="4939" spans="1:7">
      <c r="A4939" s="270" t="s">
        <v>9659</v>
      </c>
      <c r="B4939" s="270" t="s">
        <v>9658</v>
      </c>
      <c r="C4939" s="270">
        <v>2852</v>
      </c>
      <c r="D4939" s="270">
        <v>1008</v>
      </c>
      <c r="E4939" s="270">
        <v>13</v>
      </c>
      <c r="F4939" s="270">
        <v>3.21</v>
      </c>
      <c r="G4939" s="270" t="s">
        <v>223</v>
      </c>
    </row>
    <row r="4940" spans="1:7">
      <c r="A4940" s="270" t="s">
        <v>9660</v>
      </c>
      <c r="B4940" s="270" t="s">
        <v>9661</v>
      </c>
      <c r="C4940" s="270">
        <v>2798</v>
      </c>
      <c r="D4940" s="270">
        <v>1067.588</v>
      </c>
      <c r="E4940" s="270">
        <v>15</v>
      </c>
      <c r="F4940" s="270">
        <v>1.8142857142857143</v>
      </c>
      <c r="G4940" s="270" t="s">
        <v>220</v>
      </c>
    </row>
    <row r="4941" spans="1:7">
      <c r="A4941" s="270" t="s">
        <v>9662</v>
      </c>
      <c r="B4941" s="270" t="s">
        <v>9663</v>
      </c>
      <c r="C4941" s="270">
        <v>2580</v>
      </c>
      <c r="D4941" s="270">
        <v>1032.1203829787237</v>
      </c>
      <c r="E4941" s="270">
        <v>14</v>
      </c>
      <c r="F4941" s="270">
        <v>1.4</v>
      </c>
      <c r="G4941" s="270" t="s">
        <v>220</v>
      </c>
    </row>
    <row r="4942" spans="1:7">
      <c r="A4942" s="270" t="s">
        <v>9664</v>
      </c>
      <c r="B4942" s="270" t="s">
        <v>9665</v>
      </c>
      <c r="C4942" s="270">
        <v>2641</v>
      </c>
      <c r="D4942" s="270">
        <v>925.06299999999999</v>
      </c>
      <c r="E4942" s="270">
        <v>9</v>
      </c>
      <c r="F4942" s="270">
        <v>0.67</v>
      </c>
      <c r="G4942" s="270" t="s">
        <v>220</v>
      </c>
    </row>
    <row r="4943" spans="1:7">
      <c r="A4943" s="270" t="s">
        <v>9666</v>
      </c>
      <c r="B4943" s="270" t="s">
        <v>9667</v>
      </c>
      <c r="C4943" s="270">
        <v>2666</v>
      </c>
      <c r="D4943" s="270">
        <v>1018.2859999999999</v>
      </c>
      <c r="E4943" s="270">
        <v>13</v>
      </c>
      <c r="F4943" s="270">
        <v>2.72</v>
      </c>
      <c r="G4943" s="270" t="s">
        <v>223</v>
      </c>
    </row>
    <row r="4944" spans="1:7">
      <c r="A4944" s="270" t="s">
        <v>9668</v>
      </c>
      <c r="B4944" s="270" t="s">
        <v>9669</v>
      </c>
      <c r="C4944" s="270">
        <v>2250</v>
      </c>
      <c r="D4944" s="270">
        <v>1028.6559999999999</v>
      </c>
      <c r="E4944" s="270">
        <v>14</v>
      </c>
      <c r="F4944" s="270">
        <v>0</v>
      </c>
      <c r="G4944" s="270" t="s">
        <v>217</v>
      </c>
    </row>
    <row r="4945" spans="1:7">
      <c r="A4945" s="270" t="s">
        <v>9670</v>
      </c>
      <c r="B4945" s="270" t="s">
        <v>9669</v>
      </c>
      <c r="C4945" s="270">
        <v>2630</v>
      </c>
      <c r="D4945" s="270">
        <v>1029.722</v>
      </c>
      <c r="E4945" s="270">
        <v>14</v>
      </c>
      <c r="F4945" s="270">
        <v>0</v>
      </c>
      <c r="G4945" s="270" t="s">
        <v>217</v>
      </c>
    </row>
    <row r="4946" spans="1:7">
      <c r="A4946" s="270" t="s">
        <v>9671</v>
      </c>
      <c r="B4946" s="270" t="s">
        <v>9672</v>
      </c>
      <c r="C4946" s="270">
        <v>2618</v>
      </c>
      <c r="D4946" s="270">
        <v>1103.75</v>
      </c>
      <c r="E4946" s="270">
        <v>17</v>
      </c>
      <c r="F4946" s="270">
        <v>1.4749999999999999</v>
      </c>
      <c r="G4946" s="270" t="s">
        <v>220</v>
      </c>
    </row>
    <row r="4947" spans="1:7">
      <c r="A4947" s="270" t="s">
        <v>9673</v>
      </c>
      <c r="B4947" s="270" t="s">
        <v>9674</v>
      </c>
      <c r="C4947" s="270">
        <v>2800</v>
      </c>
      <c r="D4947" s="270">
        <v>1073.5909999999999</v>
      </c>
      <c r="E4947" s="270">
        <v>15</v>
      </c>
      <c r="F4947" s="270">
        <v>1.7994999999999997</v>
      </c>
      <c r="G4947" s="270" t="s">
        <v>220</v>
      </c>
    </row>
    <row r="4948" spans="1:7">
      <c r="A4948" s="270" t="s">
        <v>9675</v>
      </c>
      <c r="B4948" s="270" t="s">
        <v>9676</v>
      </c>
      <c r="C4948" s="270">
        <v>2627</v>
      </c>
      <c r="D4948" s="270">
        <v>1118.3869999999999</v>
      </c>
      <c r="E4948" s="270">
        <v>17</v>
      </c>
      <c r="F4948" s="270">
        <v>3.93</v>
      </c>
      <c r="G4948" s="270" t="s">
        <v>223</v>
      </c>
    </row>
    <row r="4949" spans="1:7">
      <c r="A4949" s="270" t="s">
        <v>9677</v>
      </c>
      <c r="B4949" s="270" t="s">
        <v>9676</v>
      </c>
      <c r="C4949" s="270">
        <v>2650</v>
      </c>
      <c r="D4949" s="270">
        <v>1118.3869999999999</v>
      </c>
      <c r="E4949" s="270">
        <v>17</v>
      </c>
      <c r="F4949" s="270">
        <v>1.04</v>
      </c>
      <c r="G4949" s="270" t="s">
        <v>220</v>
      </c>
    </row>
    <row r="4950" spans="1:7">
      <c r="A4950" s="270" t="s">
        <v>9678</v>
      </c>
      <c r="B4950" s="270" t="s">
        <v>9676</v>
      </c>
      <c r="C4950" s="270">
        <v>2790</v>
      </c>
      <c r="D4950" s="270">
        <v>985</v>
      </c>
      <c r="E4950" s="270">
        <v>12</v>
      </c>
      <c r="F4950" s="270">
        <v>3.93</v>
      </c>
      <c r="G4950" s="270" t="s">
        <v>223</v>
      </c>
    </row>
    <row r="4951" spans="1:7">
      <c r="A4951" s="270" t="s">
        <v>9679</v>
      </c>
      <c r="B4951" s="270" t="s">
        <v>9680</v>
      </c>
      <c r="C4951" s="270">
        <v>2777</v>
      </c>
      <c r="D4951" s="270">
        <v>1059.414</v>
      </c>
      <c r="E4951" s="270">
        <v>15</v>
      </c>
      <c r="F4951" s="270">
        <v>0</v>
      </c>
      <c r="G4951" s="270" t="s">
        <v>217</v>
      </c>
    </row>
    <row r="4952" spans="1:7">
      <c r="A4952" s="270" t="s">
        <v>9681</v>
      </c>
      <c r="B4952" s="270" t="s">
        <v>9682</v>
      </c>
      <c r="C4952" s="270">
        <v>2330</v>
      </c>
      <c r="D4952" s="270">
        <v>1023.8725151515149</v>
      </c>
      <c r="E4952" s="270">
        <v>13</v>
      </c>
      <c r="F4952" s="270">
        <v>1.71</v>
      </c>
      <c r="G4952" s="270" t="s">
        <v>220</v>
      </c>
    </row>
    <row r="4953" spans="1:7">
      <c r="A4953" s="270" t="s">
        <v>9683</v>
      </c>
      <c r="B4953" s="270" t="s">
        <v>9684</v>
      </c>
      <c r="C4953" s="270">
        <v>2330</v>
      </c>
      <c r="D4953" s="270">
        <v>1023.8725151515149</v>
      </c>
      <c r="E4953" s="270">
        <v>13</v>
      </c>
      <c r="F4953" s="270">
        <v>3.9</v>
      </c>
      <c r="G4953" s="270" t="s">
        <v>223</v>
      </c>
    </row>
    <row r="4954" spans="1:7">
      <c r="A4954" s="270" t="s">
        <v>9685</v>
      </c>
      <c r="B4954" s="270" t="s">
        <v>9686</v>
      </c>
      <c r="C4954" s="270">
        <v>2775</v>
      </c>
      <c r="D4954" s="270">
        <v>1013.364</v>
      </c>
      <c r="E4954" s="270">
        <v>13</v>
      </c>
      <c r="F4954" s="270">
        <v>1.8945454545454545</v>
      </c>
      <c r="G4954" s="270" t="s">
        <v>220</v>
      </c>
    </row>
    <row r="4955" spans="1:7">
      <c r="A4955" s="270" t="s">
        <v>9687</v>
      </c>
      <c r="B4955" s="270" t="s">
        <v>9688</v>
      </c>
      <c r="C4955" s="270">
        <v>2566</v>
      </c>
      <c r="D4955" s="270">
        <v>993.21699999999998</v>
      </c>
      <c r="E4955" s="270">
        <v>12</v>
      </c>
      <c r="F4955" s="270">
        <v>0</v>
      </c>
      <c r="G4955" s="270" t="s">
        <v>217</v>
      </c>
    </row>
    <row r="4956" spans="1:7">
      <c r="A4956" s="270" t="s">
        <v>9689</v>
      </c>
      <c r="B4956" s="270" t="s">
        <v>9690</v>
      </c>
      <c r="C4956" s="270">
        <v>2330</v>
      </c>
      <c r="D4956" s="270">
        <v>1036</v>
      </c>
      <c r="E4956" s="270">
        <v>14</v>
      </c>
      <c r="F4956" s="270">
        <v>0</v>
      </c>
      <c r="G4956" s="270" t="s">
        <v>217</v>
      </c>
    </row>
    <row r="4957" spans="1:7">
      <c r="A4957" s="270" t="s">
        <v>9691</v>
      </c>
      <c r="B4957" s="270" t="s">
        <v>9690</v>
      </c>
      <c r="C4957" s="270">
        <v>2759</v>
      </c>
      <c r="D4957" s="270">
        <v>1027.182</v>
      </c>
      <c r="E4957" s="270">
        <v>14</v>
      </c>
      <c r="F4957" s="270">
        <v>0</v>
      </c>
      <c r="G4957" s="270" t="s">
        <v>217</v>
      </c>
    </row>
    <row r="4958" spans="1:7">
      <c r="A4958" s="270" t="s">
        <v>9692</v>
      </c>
      <c r="B4958" s="270" t="s">
        <v>9693</v>
      </c>
      <c r="C4958" s="270">
        <v>2759</v>
      </c>
      <c r="D4958" s="270">
        <v>1037.4059999999999</v>
      </c>
      <c r="E4958" s="270">
        <v>14</v>
      </c>
      <c r="F4958" s="270">
        <v>0</v>
      </c>
      <c r="G4958" s="270" t="s">
        <v>217</v>
      </c>
    </row>
    <row r="4959" spans="1:7">
      <c r="A4959" s="270" t="s">
        <v>9694</v>
      </c>
      <c r="B4959" s="270" t="s">
        <v>9695</v>
      </c>
      <c r="C4959" s="270">
        <v>2850</v>
      </c>
      <c r="D4959" s="270">
        <v>1025</v>
      </c>
      <c r="E4959" s="270">
        <v>13</v>
      </c>
      <c r="F4959" s="270">
        <v>3.1293617021276594</v>
      </c>
      <c r="G4959" s="270" t="s">
        <v>223</v>
      </c>
    </row>
    <row r="4960" spans="1:7">
      <c r="A4960" s="270" t="s">
        <v>9696</v>
      </c>
      <c r="B4960" s="270" t="s">
        <v>9697</v>
      </c>
      <c r="C4960" s="270">
        <v>2622</v>
      </c>
      <c r="D4960" s="270">
        <v>0</v>
      </c>
      <c r="E4960" s="270">
        <v>1</v>
      </c>
      <c r="F4960" s="270">
        <v>2.2444444444444436</v>
      </c>
      <c r="G4960" s="270" t="s">
        <v>220</v>
      </c>
    </row>
    <row r="4961" spans="1:7">
      <c r="A4961" s="270" t="s">
        <v>9698</v>
      </c>
      <c r="B4961" s="270" t="s">
        <v>9699</v>
      </c>
      <c r="C4961" s="270">
        <v>2540</v>
      </c>
      <c r="D4961" s="270">
        <v>948.81899999999996</v>
      </c>
      <c r="E4961" s="270">
        <v>10</v>
      </c>
      <c r="F4961" s="270">
        <v>0.95081632653061199</v>
      </c>
      <c r="G4961" s="270" t="s">
        <v>220</v>
      </c>
    </row>
    <row r="4962" spans="1:7">
      <c r="A4962" s="270" t="s">
        <v>9700</v>
      </c>
      <c r="B4962" s="270" t="s">
        <v>9701</v>
      </c>
      <c r="C4962" s="270">
        <v>2560</v>
      </c>
      <c r="D4962" s="270">
        <v>991.952</v>
      </c>
      <c r="E4962" s="270">
        <v>12</v>
      </c>
      <c r="F4962" s="270">
        <v>0.01</v>
      </c>
      <c r="G4962" s="270" t="s">
        <v>217</v>
      </c>
    </row>
    <row r="4963" spans="1:7">
      <c r="A4963" s="270" t="s">
        <v>9702</v>
      </c>
      <c r="B4963" s="270" t="s">
        <v>9703</v>
      </c>
      <c r="C4963" s="270">
        <v>2257</v>
      </c>
      <c r="D4963" s="270">
        <v>1061.316</v>
      </c>
      <c r="E4963" s="270">
        <v>15</v>
      </c>
      <c r="F4963" s="270">
        <v>1.7142857142857144E-2</v>
      </c>
      <c r="G4963" s="270" t="s">
        <v>217</v>
      </c>
    </row>
    <row r="4964" spans="1:7">
      <c r="A4964" s="270" t="s">
        <v>9704</v>
      </c>
      <c r="B4964" s="270" t="s">
        <v>9705</v>
      </c>
      <c r="C4964" s="270">
        <v>2075</v>
      </c>
      <c r="D4964" s="270">
        <v>1131.9190000000001</v>
      </c>
      <c r="E4964" s="270">
        <v>17</v>
      </c>
      <c r="F4964" s="270">
        <v>0</v>
      </c>
      <c r="G4964" s="270" t="s">
        <v>217</v>
      </c>
    </row>
    <row r="4965" spans="1:7">
      <c r="A4965" s="270" t="s">
        <v>9706</v>
      </c>
      <c r="B4965" s="270" t="s">
        <v>9707</v>
      </c>
      <c r="C4965" s="270">
        <v>2075</v>
      </c>
      <c r="D4965" s="270">
        <v>1129.4349999999999</v>
      </c>
      <c r="E4965" s="270">
        <v>17</v>
      </c>
      <c r="F4965" s="270">
        <v>0</v>
      </c>
      <c r="G4965" s="270" t="s">
        <v>217</v>
      </c>
    </row>
    <row r="4966" spans="1:7">
      <c r="A4966" s="270" t="s">
        <v>9708</v>
      </c>
      <c r="B4966" s="270" t="s">
        <v>9709</v>
      </c>
      <c r="C4966" s="270">
        <v>2176</v>
      </c>
      <c r="D4966" s="270">
        <v>907.13599999999997</v>
      </c>
      <c r="E4966" s="270">
        <v>9</v>
      </c>
      <c r="F4966" s="270">
        <v>0</v>
      </c>
      <c r="G4966" s="270" t="s">
        <v>217</v>
      </c>
    </row>
    <row r="4967" spans="1:7">
      <c r="A4967" s="270" t="s">
        <v>9710</v>
      </c>
      <c r="B4967" s="270" t="s">
        <v>9711</v>
      </c>
      <c r="C4967" s="270">
        <v>2065</v>
      </c>
      <c r="D4967" s="270">
        <v>1106.828</v>
      </c>
      <c r="E4967" s="270">
        <v>17</v>
      </c>
      <c r="F4967" s="270">
        <v>0</v>
      </c>
      <c r="G4967" s="270" t="s">
        <v>217</v>
      </c>
    </row>
    <row r="4968" spans="1:7">
      <c r="A4968" s="270" t="s">
        <v>9712</v>
      </c>
      <c r="B4968" s="270" t="s">
        <v>9713</v>
      </c>
      <c r="C4968" s="270">
        <v>2760</v>
      </c>
      <c r="D4968" s="270">
        <v>919.52800000000002</v>
      </c>
      <c r="E4968" s="270">
        <v>9</v>
      </c>
      <c r="F4968" s="270">
        <v>0</v>
      </c>
      <c r="G4968" s="270" t="s">
        <v>217</v>
      </c>
    </row>
    <row r="4969" spans="1:7">
      <c r="A4969" s="270" t="s">
        <v>9714</v>
      </c>
      <c r="B4969" s="270" t="s">
        <v>9715</v>
      </c>
      <c r="C4969" s="270">
        <v>2044</v>
      </c>
      <c r="D4969" s="270">
        <v>996.64499999999998</v>
      </c>
      <c r="E4969" s="270">
        <v>12</v>
      </c>
      <c r="F4969" s="270">
        <v>0</v>
      </c>
      <c r="G4969" s="270" t="s">
        <v>217</v>
      </c>
    </row>
    <row r="4970" spans="1:7">
      <c r="A4970" s="270" t="s">
        <v>9716</v>
      </c>
      <c r="B4970" s="270" t="s">
        <v>9717</v>
      </c>
      <c r="C4970" s="270">
        <v>2360</v>
      </c>
      <c r="D4970" s="270">
        <v>926.14599999999996</v>
      </c>
      <c r="E4970" s="270">
        <v>10</v>
      </c>
      <c r="F4970" s="270">
        <v>3.8</v>
      </c>
      <c r="G4970" s="270" t="s">
        <v>223</v>
      </c>
    </row>
    <row r="4971" spans="1:7">
      <c r="A4971" s="270" t="s">
        <v>9718</v>
      </c>
      <c r="B4971" s="270" t="s">
        <v>9717</v>
      </c>
      <c r="C4971" s="270">
        <v>2369</v>
      </c>
      <c r="D4971" s="270">
        <v>926.14599999999996</v>
      </c>
      <c r="E4971" s="270">
        <v>10</v>
      </c>
      <c r="F4971" s="270">
        <v>3.8</v>
      </c>
      <c r="G4971" s="270" t="s">
        <v>223</v>
      </c>
    </row>
    <row r="4972" spans="1:7">
      <c r="A4972" s="270" t="s">
        <v>9719</v>
      </c>
      <c r="B4972" s="270" t="s">
        <v>9720</v>
      </c>
      <c r="C4972" s="270">
        <v>2705</v>
      </c>
      <c r="D4972" s="270">
        <v>991</v>
      </c>
      <c r="E4972" s="270">
        <v>12</v>
      </c>
      <c r="F4972" s="270">
        <v>3.33</v>
      </c>
      <c r="G4972" s="270" t="s">
        <v>223</v>
      </c>
    </row>
    <row r="4973" spans="1:7">
      <c r="A4973" s="270" t="s">
        <v>9721</v>
      </c>
      <c r="B4973" s="270" t="s">
        <v>9722</v>
      </c>
      <c r="C4973" s="270">
        <v>2327</v>
      </c>
      <c r="D4973" s="270">
        <v>980.60900000000004</v>
      </c>
      <c r="E4973" s="270">
        <v>12</v>
      </c>
      <c r="F4973" s="270">
        <v>0.17</v>
      </c>
      <c r="G4973" s="270" t="s">
        <v>217</v>
      </c>
    </row>
    <row r="4974" spans="1:7">
      <c r="A4974" s="270" t="s">
        <v>9723</v>
      </c>
      <c r="B4974" s="270" t="s">
        <v>9724</v>
      </c>
      <c r="C4974" s="270">
        <v>2768</v>
      </c>
      <c r="D4974" s="270">
        <v>1108.915</v>
      </c>
      <c r="E4974" s="270">
        <v>17</v>
      </c>
      <c r="F4974" s="270">
        <v>0</v>
      </c>
      <c r="G4974" s="270" t="s">
        <v>217</v>
      </c>
    </row>
    <row r="4975" spans="1:7">
      <c r="A4975" s="270" t="s">
        <v>9725</v>
      </c>
      <c r="B4975" s="270" t="s">
        <v>9726</v>
      </c>
      <c r="C4975" s="270">
        <v>2335</v>
      </c>
      <c r="D4975" s="270">
        <v>1042.1759999999999</v>
      </c>
      <c r="E4975" s="270">
        <v>14</v>
      </c>
      <c r="F4975" s="270">
        <v>0.56999999999999995</v>
      </c>
      <c r="G4975" s="270" t="s">
        <v>220</v>
      </c>
    </row>
    <row r="4976" spans="1:7">
      <c r="A4976" s="270" t="s">
        <v>9727</v>
      </c>
      <c r="B4976" s="270" t="s">
        <v>9728</v>
      </c>
      <c r="C4976" s="270">
        <v>2758</v>
      </c>
      <c r="D4976" s="270">
        <v>1056.1836153846152</v>
      </c>
      <c r="E4976" s="270">
        <v>15</v>
      </c>
      <c r="F4976" s="270">
        <v>0.47</v>
      </c>
      <c r="G4976" s="270" t="s">
        <v>220</v>
      </c>
    </row>
    <row r="4977" spans="1:7">
      <c r="A4977" s="270" t="s">
        <v>9729</v>
      </c>
      <c r="B4977" s="270" t="s">
        <v>9730</v>
      </c>
      <c r="C4977" s="270">
        <v>2048</v>
      </c>
      <c r="D4977" s="270">
        <v>1073.6310000000001</v>
      </c>
      <c r="E4977" s="270">
        <v>15</v>
      </c>
      <c r="F4977" s="270">
        <v>0</v>
      </c>
      <c r="G4977" s="270" t="s">
        <v>217</v>
      </c>
    </row>
    <row r="4978" spans="1:7">
      <c r="A4978" s="270" t="s">
        <v>9731</v>
      </c>
      <c r="B4978" s="270" t="s">
        <v>9732</v>
      </c>
      <c r="C4978" s="270">
        <v>2360</v>
      </c>
      <c r="D4978" s="270">
        <v>971.37300000000005</v>
      </c>
      <c r="E4978" s="270">
        <v>11</v>
      </c>
      <c r="F4978" s="270">
        <v>3.63</v>
      </c>
      <c r="G4978" s="270" t="s">
        <v>223</v>
      </c>
    </row>
    <row r="4979" spans="1:7">
      <c r="A4979" s="270" t="s">
        <v>9733</v>
      </c>
      <c r="B4979" s="270" t="s">
        <v>9732</v>
      </c>
      <c r="C4979" s="270">
        <v>2369</v>
      </c>
      <c r="D4979" s="270">
        <v>971.37300000000005</v>
      </c>
      <c r="E4979" s="270">
        <v>11</v>
      </c>
      <c r="F4979" s="270">
        <v>3.63</v>
      </c>
      <c r="G4979" s="270" t="s">
        <v>223</v>
      </c>
    </row>
    <row r="4980" spans="1:7">
      <c r="A4980" s="270" t="s">
        <v>9734</v>
      </c>
      <c r="B4980" s="270" t="s">
        <v>9735</v>
      </c>
      <c r="C4980" s="270">
        <v>2371</v>
      </c>
      <c r="D4980" s="270">
        <v>976.33299999999997</v>
      </c>
      <c r="E4980" s="270">
        <v>12</v>
      </c>
      <c r="F4980" s="270">
        <v>4.45</v>
      </c>
      <c r="G4980" s="270" t="s">
        <v>223</v>
      </c>
    </row>
    <row r="4981" spans="1:7">
      <c r="A4981" s="270" t="s">
        <v>9736</v>
      </c>
      <c r="B4981" s="270" t="s">
        <v>9735</v>
      </c>
      <c r="C4981" s="270">
        <v>2372</v>
      </c>
      <c r="D4981" s="270">
        <v>976.33299999999997</v>
      </c>
      <c r="E4981" s="270">
        <v>12</v>
      </c>
      <c r="F4981" s="270">
        <v>4.45</v>
      </c>
      <c r="G4981" s="270" t="s">
        <v>223</v>
      </c>
    </row>
    <row r="4982" spans="1:7">
      <c r="A4982" s="270" t="s">
        <v>9737</v>
      </c>
      <c r="B4982" s="270" t="s">
        <v>9738</v>
      </c>
      <c r="C4982" s="270">
        <v>2508</v>
      </c>
      <c r="D4982" s="270">
        <v>1090</v>
      </c>
      <c r="E4982" s="270">
        <v>16</v>
      </c>
      <c r="F4982" s="270">
        <v>0.14000000000000001</v>
      </c>
      <c r="G4982" s="270" t="s">
        <v>217</v>
      </c>
    </row>
    <row r="4983" spans="1:7">
      <c r="A4983" s="270" t="s">
        <v>9739</v>
      </c>
      <c r="B4983" s="270" t="s">
        <v>9740</v>
      </c>
      <c r="C4983" s="270">
        <v>2508</v>
      </c>
      <c r="D4983" s="270">
        <v>1083.3130000000001</v>
      </c>
      <c r="E4983" s="270">
        <v>16</v>
      </c>
      <c r="F4983" s="270">
        <v>0.34</v>
      </c>
      <c r="G4983" s="270" t="s">
        <v>220</v>
      </c>
    </row>
    <row r="4984" spans="1:7">
      <c r="A4984" s="270" t="s">
        <v>9741</v>
      </c>
      <c r="B4984" s="270" t="s">
        <v>9742</v>
      </c>
      <c r="C4984" s="270">
        <v>2790</v>
      </c>
      <c r="D4984" s="270">
        <v>902</v>
      </c>
      <c r="E4984" s="270">
        <v>9</v>
      </c>
      <c r="F4984" s="270">
        <v>1.2458333333333333</v>
      </c>
      <c r="G4984" s="270" t="s">
        <v>220</v>
      </c>
    </row>
    <row r="4985" spans="1:7">
      <c r="A4985" s="270" t="s">
        <v>9743</v>
      </c>
      <c r="B4985" s="270" t="s">
        <v>9744</v>
      </c>
      <c r="C4985" s="270">
        <v>2710</v>
      </c>
      <c r="D4985" s="270">
        <v>1012</v>
      </c>
      <c r="E4985" s="270">
        <v>13</v>
      </c>
      <c r="F4985" s="270">
        <v>3.458181818181818</v>
      </c>
      <c r="G4985" s="270" t="s">
        <v>223</v>
      </c>
    </row>
    <row r="4986" spans="1:7">
      <c r="A4986" s="270" t="s">
        <v>9745</v>
      </c>
      <c r="B4986" s="270" t="s">
        <v>9746</v>
      </c>
      <c r="C4986" s="270">
        <v>2631</v>
      </c>
      <c r="D4986" s="270">
        <v>1025</v>
      </c>
      <c r="E4986" s="270">
        <v>13</v>
      </c>
      <c r="F4986" s="270">
        <v>3.3611111111111112</v>
      </c>
      <c r="G4986" s="270" t="s">
        <v>223</v>
      </c>
    </row>
    <row r="4987" spans="1:7">
      <c r="A4987" s="270" t="s">
        <v>9747</v>
      </c>
      <c r="B4987" s="270" t="s">
        <v>9748</v>
      </c>
      <c r="C4987" s="270">
        <v>2880</v>
      </c>
      <c r="D4987" s="270">
        <v>1012.1573000000001</v>
      </c>
      <c r="E4987" s="270">
        <v>13</v>
      </c>
      <c r="F4987" s="270">
        <v>3.96</v>
      </c>
      <c r="G4987" s="270" t="s">
        <v>223</v>
      </c>
    </row>
    <row r="4988" spans="1:7">
      <c r="A4988" s="270" t="s">
        <v>9749</v>
      </c>
      <c r="B4988" s="270" t="s">
        <v>9750</v>
      </c>
      <c r="C4988" s="270">
        <v>2570</v>
      </c>
      <c r="D4988" s="270">
        <v>1062.1979999999999</v>
      </c>
      <c r="E4988" s="270">
        <v>15</v>
      </c>
      <c r="F4988" s="270">
        <v>0.53</v>
      </c>
      <c r="G4988" s="270" t="s">
        <v>220</v>
      </c>
    </row>
    <row r="4989" spans="1:7">
      <c r="A4989" s="270" t="s">
        <v>9751</v>
      </c>
      <c r="B4989" s="270" t="s">
        <v>9752</v>
      </c>
      <c r="C4989" s="270">
        <v>2337</v>
      </c>
      <c r="D4989" s="270">
        <v>1007</v>
      </c>
      <c r="E4989" s="270">
        <v>13</v>
      </c>
      <c r="F4989" s="270">
        <v>3.39</v>
      </c>
      <c r="G4989" s="270" t="s">
        <v>223</v>
      </c>
    </row>
    <row r="4990" spans="1:7">
      <c r="A4990" s="270" t="s">
        <v>9753</v>
      </c>
      <c r="B4990" s="270" t="s">
        <v>9754</v>
      </c>
      <c r="C4990" s="270">
        <v>2795</v>
      </c>
      <c r="D4990" s="270">
        <v>1078.5999999999999</v>
      </c>
      <c r="E4990" s="270">
        <v>16</v>
      </c>
      <c r="F4990" s="270">
        <v>0.85</v>
      </c>
      <c r="G4990" s="270" t="s">
        <v>220</v>
      </c>
    </row>
    <row r="4991" spans="1:7">
      <c r="A4991" s="270" t="s">
        <v>9755</v>
      </c>
      <c r="B4991" s="270" t="s">
        <v>9756</v>
      </c>
      <c r="C4991" s="270">
        <v>2443</v>
      </c>
      <c r="D4991" s="270">
        <v>972</v>
      </c>
      <c r="E4991" s="270">
        <v>11</v>
      </c>
      <c r="F4991" s="270">
        <v>1.8337500000000002</v>
      </c>
      <c r="G4991" s="270" t="s">
        <v>220</v>
      </c>
    </row>
    <row r="4992" spans="1:7">
      <c r="A4992" s="270" t="s">
        <v>9757</v>
      </c>
      <c r="B4992" s="270" t="s">
        <v>9758</v>
      </c>
      <c r="C4992" s="270">
        <v>2725</v>
      </c>
      <c r="D4992" s="270">
        <v>927.33299999999997</v>
      </c>
      <c r="E4992" s="270">
        <v>10</v>
      </c>
      <c r="F4992" s="270">
        <v>2.57</v>
      </c>
      <c r="G4992" s="270" t="s">
        <v>223</v>
      </c>
    </row>
    <row r="4993" spans="1:7">
      <c r="A4993" s="270" t="s">
        <v>9759</v>
      </c>
      <c r="B4993" s="270" t="s">
        <v>9760</v>
      </c>
      <c r="C4993" s="270">
        <v>2322</v>
      </c>
      <c r="D4993" s="270">
        <v>1038</v>
      </c>
      <c r="E4993" s="270">
        <v>14</v>
      </c>
      <c r="F4993" s="270">
        <v>0.25</v>
      </c>
      <c r="G4993" s="270" t="s">
        <v>220</v>
      </c>
    </row>
    <row r="4994" spans="1:7">
      <c r="A4994" s="270" t="s">
        <v>9761</v>
      </c>
      <c r="B4994" s="270" t="s">
        <v>9760</v>
      </c>
      <c r="C4994" s="270">
        <v>2323</v>
      </c>
      <c r="D4994" s="270">
        <v>1038</v>
      </c>
      <c r="E4994" s="270">
        <v>14</v>
      </c>
      <c r="F4994" s="270">
        <v>0.25</v>
      </c>
      <c r="G4994" s="270" t="s">
        <v>220</v>
      </c>
    </row>
    <row r="4995" spans="1:7">
      <c r="A4995" s="270" t="s">
        <v>9762</v>
      </c>
      <c r="B4995" s="270" t="s">
        <v>9763</v>
      </c>
      <c r="C4995" s="270">
        <v>2295</v>
      </c>
      <c r="D4995" s="270">
        <v>953.81899999999996</v>
      </c>
      <c r="E4995" s="270">
        <v>11</v>
      </c>
      <c r="F4995" s="270">
        <v>0</v>
      </c>
      <c r="G4995" s="270" t="s">
        <v>217</v>
      </c>
    </row>
    <row r="4996" spans="1:7">
      <c r="A4996" s="270" t="s">
        <v>9764</v>
      </c>
      <c r="B4996" s="270" t="s">
        <v>9765</v>
      </c>
      <c r="C4996" s="270">
        <v>2460</v>
      </c>
      <c r="D4996" s="270">
        <v>898</v>
      </c>
      <c r="E4996" s="270">
        <v>8</v>
      </c>
      <c r="F4996" s="270">
        <v>2.925238095238095</v>
      </c>
      <c r="G4996" s="270" t="s">
        <v>223</v>
      </c>
    </row>
    <row r="4997" spans="1:7">
      <c r="A4997" s="270" t="s">
        <v>9766</v>
      </c>
      <c r="B4997" s="270" t="s">
        <v>9767</v>
      </c>
      <c r="C4997" s="270">
        <v>2484</v>
      </c>
      <c r="D4997" s="270">
        <v>955.04489090909124</v>
      </c>
      <c r="E4997" s="270">
        <v>11</v>
      </c>
      <c r="F4997" s="270">
        <v>0.56000000000000005</v>
      </c>
      <c r="G4997" s="270" t="s">
        <v>220</v>
      </c>
    </row>
    <row r="4998" spans="1:7">
      <c r="A4998" s="270" t="s">
        <v>9768</v>
      </c>
      <c r="B4998" s="270" t="s">
        <v>9769</v>
      </c>
      <c r="C4998" s="270">
        <v>2484</v>
      </c>
      <c r="D4998" s="270">
        <v>997.61400000000003</v>
      </c>
      <c r="E4998" s="270">
        <v>12</v>
      </c>
      <c r="F4998" s="270">
        <v>0.80812499999999987</v>
      </c>
      <c r="G4998" s="270" t="s">
        <v>220</v>
      </c>
    </row>
    <row r="4999" spans="1:7">
      <c r="A4999" s="270" t="s">
        <v>9770</v>
      </c>
      <c r="B4999" s="270" t="s">
        <v>9771</v>
      </c>
      <c r="C4999" s="270">
        <v>2370</v>
      </c>
      <c r="D4999" s="270">
        <v>1043</v>
      </c>
      <c r="E4999" s="270">
        <v>14</v>
      </c>
      <c r="F4999" s="270">
        <v>2.9</v>
      </c>
      <c r="G4999" s="270" t="s">
        <v>223</v>
      </c>
    </row>
    <row r="5000" spans="1:7">
      <c r="A5000" s="270" t="s">
        <v>9772</v>
      </c>
      <c r="B5000" s="270" t="s">
        <v>9773</v>
      </c>
      <c r="C5000" s="270">
        <v>2580</v>
      </c>
      <c r="D5000" s="270">
        <v>1040.143</v>
      </c>
      <c r="E5000" s="270">
        <v>14</v>
      </c>
      <c r="F5000" s="270">
        <v>1.6700000000000004</v>
      </c>
      <c r="G5000" s="270" t="s">
        <v>220</v>
      </c>
    </row>
    <row r="5001" spans="1:7">
      <c r="A5001" s="270" t="s">
        <v>9774</v>
      </c>
      <c r="B5001" s="270" t="s">
        <v>9775</v>
      </c>
      <c r="C5001" s="270">
        <v>2480</v>
      </c>
      <c r="D5001" s="270">
        <v>876.34299999999996</v>
      </c>
      <c r="E5001" s="270">
        <v>8</v>
      </c>
      <c r="F5001" s="270">
        <v>1.44</v>
      </c>
      <c r="G5001" s="270" t="s">
        <v>220</v>
      </c>
    </row>
    <row r="5002" spans="1:7">
      <c r="A5002" s="270" t="s">
        <v>9776</v>
      </c>
      <c r="B5002" s="270" t="s">
        <v>9777</v>
      </c>
      <c r="C5002" s="270">
        <v>2550</v>
      </c>
      <c r="D5002" s="270">
        <v>1014</v>
      </c>
      <c r="E5002" s="270">
        <v>13</v>
      </c>
      <c r="F5002" s="270">
        <v>3.05</v>
      </c>
      <c r="G5002" s="270" t="s">
        <v>223</v>
      </c>
    </row>
    <row r="5003" spans="1:7">
      <c r="A5003" s="270" t="s">
        <v>9778</v>
      </c>
      <c r="B5003" s="270" t="s">
        <v>9777</v>
      </c>
      <c r="C5003" s="270">
        <v>2850</v>
      </c>
      <c r="D5003" s="270">
        <v>1028.0809999999999</v>
      </c>
      <c r="E5003" s="270">
        <v>14</v>
      </c>
      <c r="F5003" s="270">
        <v>3.05</v>
      </c>
      <c r="G5003" s="270" t="s">
        <v>223</v>
      </c>
    </row>
    <row r="5004" spans="1:7">
      <c r="A5004" s="270" t="s">
        <v>9779</v>
      </c>
      <c r="B5004" s="270" t="s">
        <v>9780</v>
      </c>
      <c r="C5004" s="270">
        <v>2734</v>
      </c>
      <c r="D5004" s="270">
        <v>1044</v>
      </c>
      <c r="E5004" s="270">
        <v>14</v>
      </c>
      <c r="F5004" s="270">
        <v>5.63</v>
      </c>
      <c r="G5004" s="270" t="s">
        <v>223</v>
      </c>
    </row>
    <row r="5005" spans="1:7">
      <c r="A5005" s="270" t="s">
        <v>9781</v>
      </c>
      <c r="B5005" s="270" t="s">
        <v>9782</v>
      </c>
      <c r="C5005" s="270">
        <v>2849</v>
      </c>
      <c r="D5005" s="270">
        <v>988.67162068965524</v>
      </c>
      <c r="E5005" s="270">
        <v>12</v>
      </c>
      <c r="F5005" s="270">
        <v>4.63</v>
      </c>
      <c r="G5005" s="270" t="s">
        <v>223</v>
      </c>
    </row>
    <row r="5006" spans="1:7">
      <c r="A5006" s="270" t="s">
        <v>9783</v>
      </c>
      <c r="B5006" s="270" t="s">
        <v>9784</v>
      </c>
      <c r="C5006" s="270">
        <v>2336</v>
      </c>
      <c r="D5006" s="270">
        <v>1036.5862500000003</v>
      </c>
      <c r="E5006" s="270">
        <v>14</v>
      </c>
      <c r="F5006" s="270">
        <v>3.07</v>
      </c>
      <c r="G5006" s="270" t="s">
        <v>223</v>
      </c>
    </row>
    <row r="5007" spans="1:7">
      <c r="A5007" s="270" t="s">
        <v>9785</v>
      </c>
      <c r="B5007" s="270" t="s">
        <v>9786</v>
      </c>
      <c r="C5007" s="270">
        <v>2487</v>
      </c>
      <c r="D5007" s="270">
        <v>1003.667</v>
      </c>
      <c r="E5007" s="270">
        <v>13</v>
      </c>
      <c r="F5007" s="270">
        <v>0.09</v>
      </c>
      <c r="G5007" s="270" t="s">
        <v>217</v>
      </c>
    </row>
    <row r="5008" spans="1:7">
      <c r="A5008" s="270" t="s">
        <v>9787</v>
      </c>
      <c r="B5008" s="270" t="s">
        <v>9788</v>
      </c>
      <c r="C5008" s="270">
        <v>2422</v>
      </c>
      <c r="D5008" s="270">
        <v>952.04</v>
      </c>
      <c r="E5008" s="270">
        <v>11</v>
      </c>
      <c r="F5008" s="270">
        <v>2.37</v>
      </c>
      <c r="G5008" s="270" t="s">
        <v>220</v>
      </c>
    </row>
    <row r="5009" spans="1:7">
      <c r="A5009" s="270" t="s">
        <v>9789</v>
      </c>
      <c r="B5009" s="270" t="s">
        <v>9790</v>
      </c>
      <c r="C5009" s="270">
        <v>2580</v>
      </c>
      <c r="D5009" s="270">
        <v>1032.1203829787237</v>
      </c>
      <c r="E5009" s="270">
        <v>14</v>
      </c>
      <c r="F5009" s="270">
        <v>2.2000000000000002</v>
      </c>
      <c r="G5009" s="270" t="s">
        <v>220</v>
      </c>
    </row>
    <row r="5010" spans="1:7">
      <c r="A5010" s="270" t="s">
        <v>9791</v>
      </c>
      <c r="B5010" s="270" t="s">
        <v>9792</v>
      </c>
      <c r="C5010" s="270">
        <v>2429</v>
      </c>
      <c r="D5010" s="270">
        <v>946</v>
      </c>
      <c r="E5010" s="270">
        <v>10</v>
      </c>
      <c r="F5010" s="270">
        <v>1.9822222222222221</v>
      </c>
      <c r="G5010" s="270" t="s">
        <v>220</v>
      </c>
    </row>
    <row r="5011" spans="1:7">
      <c r="A5011" s="270" t="s">
        <v>9793</v>
      </c>
      <c r="B5011" s="270" t="s">
        <v>9794</v>
      </c>
      <c r="C5011" s="270">
        <v>2470</v>
      </c>
      <c r="D5011" s="270">
        <v>948.625</v>
      </c>
      <c r="E5011" s="270">
        <v>10</v>
      </c>
      <c r="F5011" s="270">
        <v>1.42</v>
      </c>
      <c r="G5011" s="270" t="s">
        <v>220</v>
      </c>
    </row>
    <row r="5012" spans="1:7">
      <c r="A5012" s="270" t="s">
        <v>9795</v>
      </c>
      <c r="B5012" s="270" t="s">
        <v>9796</v>
      </c>
      <c r="C5012" s="270">
        <v>2137</v>
      </c>
      <c r="D5012" s="270">
        <v>1087.3137999999999</v>
      </c>
      <c r="E5012" s="270">
        <v>16</v>
      </c>
      <c r="F5012" s="270">
        <v>0</v>
      </c>
      <c r="G5012" s="270" t="s">
        <v>217</v>
      </c>
    </row>
    <row r="5013" spans="1:7">
      <c r="A5013" s="270" t="s">
        <v>9797</v>
      </c>
      <c r="B5013" s="270" t="s">
        <v>9798</v>
      </c>
      <c r="C5013" s="270">
        <v>2136</v>
      </c>
      <c r="D5013" s="270">
        <v>992.93499999999995</v>
      </c>
      <c r="E5013" s="270">
        <v>12</v>
      </c>
      <c r="F5013" s="270" t="s">
        <v>356</v>
      </c>
      <c r="G5013" s="270" t="s">
        <v>217</v>
      </c>
    </row>
    <row r="5014" spans="1:7">
      <c r="A5014" s="270" t="s">
        <v>9799</v>
      </c>
      <c r="B5014" s="270" t="s">
        <v>9800</v>
      </c>
      <c r="C5014" s="270">
        <v>2135</v>
      </c>
      <c r="D5014" s="270">
        <v>1034.702</v>
      </c>
      <c r="E5014" s="270">
        <v>14</v>
      </c>
      <c r="F5014" s="270">
        <v>0</v>
      </c>
      <c r="G5014" s="270" t="s">
        <v>217</v>
      </c>
    </row>
    <row r="5015" spans="1:7">
      <c r="A5015" s="270" t="s">
        <v>9801</v>
      </c>
      <c r="B5015" s="270" t="s">
        <v>9802</v>
      </c>
      <c r="C5015" s="270">
        <v>2611</v>
      </c>
      <c r="D5015" s="270">
        <v>1050.76</v>
      </c>
      <c r="E5015" s="270">
        <v>14</v>
      </c>
      <c r="F5015" s="270">
        <v>0.13</v>
      </c>
      <c r="G5015" s="270" t="s">
        <v>217</v>
      </c>
    </row>
    <row r="5016" spans="1:7">
      <c r="A5016" s="270" t="s">
        <v>9803</v>
      </c>
      <c r="B5016" s="270" t="s">
        <v>9804</v>
      </c>
      <c r="C5016" s="270">
        <v>2420</v>
      </c>
      <c r="D5016" s="270">
        <v>978</v>
      </c>
      <c r="E5016" s="270">
        <v>12</v>
      </c>
      <c r="F5016" s="270">
        <v>1.610740740740741</v>
      </c>
      <c r="G5016" s="270" t="s">
        <v>220</v>
      </c>
    </row>
    <row r="5017" spans="1:7">
      <c r="A5017" s="270" t="s">
        <v>9805</v>
      </c>
      <c r="B5017" s="270" t="s">
        <v>9806</v>
      </c>
      <c r="C5017" s="270">
        <v>2415</v>
      </c>
      <c r="D5017" s="270">
        <v>962.63199999999995</v>
      </c>
      <c r="E5017" s="270">
        <v>11</v>
      </c>
      <c r="F5017" s="270">
        <v>1.92</v>
      </c>
      <c r="G5017" s="270" t="s">
        <v>220</v>
      </c>
    </row>
    <row r="5018" spans="1:7">
      <c r="A5018" s="270" t="s">
        <v>9807</v>
      </c>
      <c r="B5018" s="270" t="s">
        <v>9808</v>
      </c>
      <c r="C5018" s="270">
        <v>2425</v>
      </c>
      <c r="D5018" s="270">
        <v>947.125</v>
      </c>
      <c r="E5018" s="270">
        <v>10</v>
      </c>
      <c r="F5018" s="270">
        <v>1.89</v>
      </c>
      <c r="G5018" s="270" t="s">
        <v>220</v>
      </c>
    </row>
    <row r="5019" spans="1:7">
      <c r="A5019" s="270" t="s">
        <v>9809</v>
      </c>
      <c r="B5019" s="270" t="s">
        <v>9810</v>
      </c>
      <c r="C5019" s="270">
        <v>2820</v>
      </c>
      <c r="D5019" s="270">
        <v>957.66700000000003</v>
      </c>
      <c r="E5019" s="270">
        <v>11</v>
      </c>
      <c r="F5019" s="270">
        <v>3.2517857142857136</v>
      </c>
      <c r="G5019" s="270" t="s">
        <v>223</v>
      </c>
    </row>
    <row r="5020" spans="1:7">
      <c r="A5020" s="270" t="s">
        <v>9811</v>
      </c>
      <c r="B5020" s="270" t="s">
        <v>9812</v>
      </c>
      <c r="C5020" s="270">
        <v>2441</v>
      </c>
      <c r="D5020" s="270">
        <v>849.1</v>
      </c>
      <c r="E5020" s="270">
        <v>6</v>
      </c>
      <c r="F5020" s="270">
        <v>3.33</v>
      </c>
      <c r="G5020" s="270" t="s">
        <v>223</v>
      </c>
    </row>
    <row r="5021" spans="1:7">
      <c r="A5021" s="270" t="s">
        <v>9813</v>
      </c>
      <c r="B5021" s="270" t="s">
        <v>9814</v>
      </c>
      <c r="C5021" s="270">
        <v>2852</v>
      </c>
      <c r="D5021" s="270">
        <v>1000.533</v>
      </c>
      <c r="E5021" s="270">
        <v>12</v>
      </c>
      <c r="F5021" s="270">
        <v>3.0484615384615386</v>
      </c>
      <c r="G5021" s="270" t="s">
        <v>223</v>
      </c>
    </row>
    <row r="5022" spans="1:7">
      <c r="A5022" s="270" t="s">
        <v>9815</v>
      </c>
      <c r="B5022" s="270" t="s">
        <v>9816</v>
      </c>
      <c r="C5022" s="270">
        <v>2710</v>
      </c>
      <c r="D5022" s="270">
        <v>1068</v>
      </c>
      <c r="E5022" s="270">
        <v>15</v>
      </c>
      <c r="F5022" s="270">
        <v>3.458181818181818</v>
      </c>
      <c r="G5022" s="270" t="s">
        <v>223</v>
      </c>
    </row>
    <row r="5023" spans="1:7">
      <c r="A5023" s="270" t="s">
        <v>9817</v>
      </c>
      <c r="B5023" s="270" t="s">
        <v>9818</v>
      </c>
      <c r="C5023" s="270">
        <v>2649</v>
      </c>
      <c r="D5023" s="270">
        <v>1021.26</v>
      </c>
      <c r="E5023" s="270">
        <v>13</v>
      </c>
      <c r="F5023" s="270">
        <v>3.71</v>
      </c>
      <c r="G5023" s="270" t="s">
        <v>223</v>
      </c>
    </row>
    <row r="5024" spans="1:7">
      <c r="A5024" s="270" t="s">
        <v>9819</v>
      </c>
      <c r="B5024" s="270" t="s">
        <v>9820</v>
      </c>
      <c r="C5024" s="270">
        <v>2481</v>
      </c>
      <c r="D5024" s="270">
        <v>1010.45</v>
      </c>
      <c r="E5024" s="270">
        <v>13</v>
      </c>
      <c r="F5024" s="270">
        <v>0.63</v>
      </c>
      <c r="G5024" s="270" t="s">
        <v>220</v>
      </c>
    </row>
    <row r="5025" spans="1:7">
      <c r="A5025" s="270" t="s">
        <v>9821</v>
      </c>
      <c r="B5025" s="270" t="s">
        <v>9822</v>
      </c>
      <c r="C5025" s="270">
        <v>2420</v>
      </c>
      <c r="D5025" s="270">
        <v>909</v>
      </c>
      <c r="E5025" s="270">
        <v>9</v>
      </c>
      <c r="F5025" s="270">
        <v>1.610740740740741</v>
      </c>
      <c r="G5025" s="270" t="s">
        <v>220</v>
      </c>
    </row>
    <row r="5026" spans="1:7">
      <c r="A5026" s="270" t="s">
        <v>9823</v>
      </c>
      <c r="B5026" s="270" t="s">
        <v>9824</v>
      </c>
      <c r="C5026" s="270">
        <v>2345</v>
      </c>
      <c r="D5026" s="270">
        <v>1035.3789999999999</v>
      </c>
      <c r="E5026" s="270">
        <v>14</v>
      </c>
      <c r="F5026" s="270">
        <v>2.74</v>
      </c>
      <c r="G5026" s="270" t="s">
        <v>223</v>
      </c>
    </row>
    <row r="5027" spans="1:7">
      <c r="A5027" s="270" t="s">
        <v>9825</v>
      </c>
      <c r="B5027" s="270" t="s">
        <v>9826</v>
      </c>
      <c r="C5027" s="270">
        <v>2775</v>
      </c>
      <c r="D5027" s="270">
        <v>981.72029999999995</v>
      </c>
      <c r="E5027" s="270">
        <v>12</v>
      </c>
      <c r="F5027" s="270">
        <v>2.41</v>
      </c>
      <c r="G5027" s="270" t="s">
        <v>223</v>
      </c>
    </row>
    <row r="5028" spans="1:7">
      <c r="A5028" s="270" t="s">
        <v>9827</v>
      </c>
      <c r="B5028" s="270" t="s">
        <v>9828</v>
      </c>
      <c r="C5028" s="270">
        <v>2800</v>
      </c>
      <c r="D5028" s="270">
        <v>1054</v>
      </c>
      <c r="E5028" s="270">
        <v>15</v>
      </c>
      <c r="F5028" s="270">
        <v>1.28</v>
      </c>
      <c r="G5028" s="270" t="s">
        <v>220</v>
      </c>
    </row>
    <row r="5029" spans="1:7">
      <c r="A5029" s="270" t="s">
        <v>9829</v>
      </c>
      <c r="B5029" s="270" t="s">
        <v>9830</v>
      </c>
      <c r="C5029" s="270">
        <v>2130</v>
      </c>
      <c r="D5029" s="270">
        <v>1059.4459999999999</v>
      </c>
      <c r="E5029" s="270">
        <v>15</v>
      </c>
      <c r="F5029" s="270">
        <v>0</v>
      </c>
      <c r="G5029" s="270" t="s">
        <v>217</v>
      </c>
    </row>
    <row r="5030" spans="1:7">
      <c r="A5030" s="270" t="s">
        <v>9831</v>
      </c>
      <c r="B5030" s="270" t="s">
        <v>9830</v>
      </c>
      <c r="C5030" s="270">
        <v>2421</v>
      </c>
      <c r="D5030" s="270">
        <v>1043.297</v>
      </c>
      <c r="E5030" s="270">
        <v>14</v>
      </c>
      <c r="F5030" s="270">
        <v>0</v>
      </c>
      <c r="G5030" s="270" t="s">
        <v>217</v>
      </c>
    </row>
    <row r="5031" spans="1:7">
      <c r="A5031" s="270" t="s">
        <v>9832</v>
      </c>
      <c r="B5031" s="270" t="s">
        <v>9833</v>
      </c>
      <c r="C5031" s="270">
        <v>2440</v>
      </c>
      <c r="D5031" s="270">
        <v>943</v>
      </c>
      <c r="E5031" s="270">
        <v>10</v>
      </c>
      <c r="F5031" s="270">
        <v>3.1791304347826088</v>
      </c>
      <c r="G5031" s="270" t="s">
        <v>223</v>
      </c>
    </row>
    <row r="5032" spans="1:7">
      <c r="A5032" s="270" t="s">
        <v>9834</v>
      </c>
      <c r="B5032" s="270" t="s">
        <v>9835</v>
      </c>
      <c r="C5032" s="270">
        <v>2259</v>
      </c>
      <c r="D5032" s="270">
        <v>967.43200000000002</v>
      </c>
      <c r="E5032" s="270">
        <v>11</v>
      </c>
      <c r="F5032" s="270">
        <v>0.24000000000000005</v>
      </c>
      <c r="G5032" s="270" t="s">
        <v>220</v>
      </c>
    </row>
    <row r="5033" spans="1:7">
      <c r="A5033" s="270" t="s">
        <v>9836</v>
      </c>
      <c r="B5033" s="270" t="s">
        <v>9837</v>
      </c>
      <c r="C5033" s="270">
        <v>2777</v>
      </c>
      <c r="D5033" s="270">
        <v>1074.835</v>
      </c>
      <c r="E5033" s="270">
        <v>15</v>
      </c>
      <c r="F5033" s="270">
        <v>0</v>
      </c>
      <c r="G5033" s="270" t="s">
        <v>217</v>
      </c>
    </row>
    <row r="5034" spans="1:7">
      <c r="A5034" s="270" t="s">
        <v>9838</v>
      </c>
      <c r="B5034" s="270" t="s">
        <v>9839</v>
      </c>
      <c r="C5034" s="270">
        <v>2795</v>
      </c>
      <c r="D5034" s="270">
        <v>1032.6669999999999</v>
      </c>
      <c r="E5034" s="270">
        <v>14</v>
      </c>
      <c r="F5034" s="270">
        <v>1.42</v>
      </c>
      <c r="G5034" s="270" t="s">
        <v>220</v>
      </c>
    </row>
    <row r="5035" spans="1:7">
      <c r="A5035" s="270" t="s">
        <v>9840</v>
      </c>
      <c r="B5035" s="270" t="s">
        <v>9841</v>
      </c>
      <c r="C5035" s="270">
        <v>2372</v>
      </c>
      <c r="D5035" s="270">
        <v>958.2047692307691</v>
      </c>
      <c r="E5035" s="270">
        <v>11</v>
      </c>
      <c r="F5035" s="270">
        <v>3.87</v>
      </c>
      <c r="G5035" s="270" t="s">
        <v>223</v>
      </c>
    </row>
    <row r="5036" spans="1:7">
      <c r="A5036" s="270" t="s">
        <v>9842</v>
      </c>
      <c r="B5036" s="270" t="s">
        <v>9843</v>
      </c>
      <c r="C5036" s="270">
        <v>2879</v>
      </c>
      <c r="D5036" s="270">
        <v>994</v>
      </c>
      <c r="E5036" s="270">
        <v>12</v>
      </c>
      <c r="F5036" s="270">
        <v>10.5075</v>
      </c>
      <c r="G5036" s="270" t="s">
        <v>226</v>
      </c>
    </row>
    <row r="5037" spans="1:7">
      <c r="A5037" s="270" t="s">
        <v>9844</v>
      </c>
      <c r="B5037" s="270" t="s">
        <v>9845</v>
      </c>
      <c r="C5037" s="270">
        <v>2536</v>
      </c>
      <c r="D5037" s="270">
        <v>958.55899999999997</v>
      </c>
      <c r="E5037" s="270">
        <v>11</v>
      </c>
      <c r="F5037" s="270">
        <v>1.9704347826086959</v>
      </c>
      <c r="G5037" s="270" t="s">
        <v>220</v>
      </c>
    </row>
    <row r="5038" spans="1:7">
      <c r="A5038" s="270" t="s">
        <v>9846</v>
      </c>
      <c r="B5038" s="270" t="s">
        <v>9847</v>
      </c>
      <c r="C5038" s="270">
        <v>2264</v>
      </c>
      <c r="D5038" s="270">
        <v>996.89499999999998</v>
      </c>
      <c r="E5038" s="270">
        <v>12</v>
      </c>
      <c r="F5038" s="270">
        <v>0.22</v>
      </c>
      <c r="G5038" s="270" t="s">
        <v>220</v>
      </c>
    </row>
    <row r="5039" spans="1:7">
      <c r="A5039" s="270" t="s">
        <v>9848</v>
      </c>
      <c r="B5039" s="270" t="s">
        <v>9849</v>
      </c>
      <c r="C5039" s="270">
        <v>2820</v>
      </c>
      <c r="D5039" s="270">
        <v>1048</v>
      </c>
      <c r="E5039" s="270">
        <v>14</v>
      </c>
      <c r="F5039" s="270">
        <v>3.12</v>
      </c>
      <c r="G5039" s="270" t="s">
        <v>223</v>
      </c>
    </row>
    <row r="5040" spans="1:7">
      <c r="A5040" s="270" t="s">
        <v>9850</v>
      </c>
      <c r="B5040" s="270" t="s">
        <v>9851</v>
      </c>
      <c r="C5040" s="270">
        <v>2536</v>
      </c>
      <c r="D5040" s="270">
        <v>967.66300000000001</v>
      </c>
      <c r="E5040" s="270">
        <v>11</v>
      </c>
      <c r="F5040" s="270">
        <v>1.9704347826086959</v>
      </c>
      <c r="G5040" s="270" t="s">
        <v>220</v>
      </c>
    </row>
    <row r="5041" spans="1:7">
      <c r="A5041" s="270" t="s">
        <v>9852</v>
      </c>
      <c r="B5041" s="270" t="s">
        <v>9853</v>
      </c>
      <c r="C5041" s="270">
        <v>2469</v>
      </c>
      <c r="D5041" s="270">
        <v>887.39666666666665</v>
      </c>
      <c r="E5041" s="270">
        <v>8</v>
      </c>
      <c r="F5041" s="270">
        <v>4.6399999999999997</v>
      </c>
      <c r="G5041" s="270" t="s">
        <v>223</v>
      </c>
    </row>
    <row r="5042" spans="1:7">
      <c r="A5042" s="270" t="s">
        <v>9854</v>
      </c>
      <c r="B5042" s="270" t="s">
        <v>9855</v>
      </c>
      <c r="C5042" s="270">
        <v>2536</v>
      </c>
      <c r="D5042" s="270">
        <v>943.98</v>
      </c>
      <c r="E5042" s="270">
        <v>10</v>
      </c>
      <c r="F5042" s="270">
        <v>1.64</v>
      </c>
      <c r="G5042" s="270" t="s">
        <v>220</v>
      </c>
    </row>
    <row r="5043" spans="1:7">
      <c r="A5043" s="270" t="s">
        <v>9856</v>
      </c>
      <c r="B5043" s="270" t="s">
        <v>9857</v>
      </c>
      <c r="C5043" s="270">
        <v>2010</v>
      </c>
      <c r="D5043" s="270">
        <v>1056.8510000000001</v>
      </c>
      <c r="E5043" s="270">
        <v>15</v>
      </c>
      <c r="F5043" s="270">
        <v>0</v>
      </c>
      <c r="G5043" s="270" t="s">
        <v>217</v>
      </c>
    </row>
    <row r="5044" spans="1:7">
      <c r="A5044" s="270" t="s">
        <v>9858</v>
      </c>
      <c r="B5044" s="270" t="s">
        <v>9859</v>
      </c>
      <c r="C5044" s="270">
        <v>2540</v>
      </c>
      <c r="D5044" s="270">
        <v>897.14227272727294</v>
      </c>
      <c r="E5044" s="270">
        <v>8</v>
      </c>
      <c r="F5044" s="270">
        <v>1.37</v>
      </c>
      <c r="G5044" s="270" t="s">
        <v>220</v>
      </c>
    </row>
    <row r="5045" spans="1:7">
      <c r="A5045" s="270" t="s">
        <v>9860</v>
      </c>
      <c r="B5045" s="270" t="s">
        <v>9861</v>
      </c>
      <c r="C5045" s="270">
        <v>2540</v>
      </c>
      <c r="D5045" s="270">
        <v>895.53300000000002</v>
      </c>
      <c r="E5045" s="270">
        <v>8</v>
      </c>
      <c r="F5045" s="270">
        <v>1.37</v>
      </c>
      <c r="G5045" s="270" t="s">
        <v>220</v>
      </c>
    </row>
    <row r="5046" spans="1:7">
      <c r="A5046" s="270" t="s">
        <v>9862</v>
      </c>
      <c r="B5046" s="270" t="s">
        <v>9863</v>
      </c>
      <c r="C5046" s="270">
        <v>2232</v>
      </c>
      <c r="D5046" s="270">
        <v>1037.2180000000001</v>
      </c>
      <c r="E5046" s="270">
        <v>14</v>
      </c>
      <c r="F5046" s="270">
        <v>0</v>
      </c>
      <c r="G5046" s="270" t="s">
        <v>217</v>
      </c>
    </row>
    <row r="5047" spans="1:7">
      <c r="A5047" s="270" t="s">
        <v>9864</v>
      </c>
      <c r="B5047" s="270" t="s">
        <v>9865</v>
      </c>
      <c r="C5047" s="270">
        <v>2577</v>
      </c>
      <c r="D5047" s="270">
        <v>1059</v>
      </c>
      <c r="E5047" s="270">
        <v>15</v>
      </c>
      <c r="F5047" s="270">
        <v>0.62</v>
      </c>
      <c r="G5047" s="270" t="s">
        <v>220</v>
      </c>
    </row>
    <row r="5048" spans="1:7">
      <c r="A5048" s="270" t="s">
        <v>9866</v>
      </c>
      <c r="B5048" s="270" t="s">
        <v>9867</v>
      </c>
      <c r="C5048" s="270">
        <v>2620</v>
      </c>
      <c r="D5048" s="270">
        <v>1099.6669999999999</v>
      </c>
      <c r="E5048" s="270">
        <v>16</v>
      </c>
      <c r="F5048" s="270">
        <v>0.36</v>
      </c>
      <c r="G5048" s="270" t="s">
        <v>220</v>
      </c>
    </row>
    <row r="5049" spans="1:7">
      <c r="A5049" s="270" t="s">
        <v>9868</v>
      </c>
      <c r="B5049" s="270" t="s">
        <v>9869</v>
      </c>
      <c r="C5049" s="270">
        <v>2400</v>
      </c>
      <c r="D5049" s="270">
        <v>1010.6192222222222</v>
      </c>
      <c r="E5049" s="270">
        <v>13</v>
      </c>
      <c r="F5049" s="270">
        <v>6.18</v>
      </c>
      <c r="G5049" s="270" t="s">
        <v>226</v>
      </c>
    </row>
    <row r="5050" spans="1:7">
      <c r="A5050" s="270" t="s">
        <v>9870</v>
      </c>
      <c r="B5050" s="270" t="s">
        <v>9871</v>
      </c>
      <c r="C5050" s="270">
        <v>2318</v>
      </c>
      <c r="D5050" s="270">
        <v>957.85699999999997</v>
      </c>
      <c r="E5050" s="270">
        <v>11</v>
      </c>
      <c r="F5050" s="270">
        <v>1.01</v>
      </c>
      <c r="G5050" s="270" t="s">
        <v>220</v>
      </c>
    </row>
    <row r="5051" spans="1:7">
      <c r="A5051" s="270" t="s">
        <v>9872</v>
      </c>
      <c r="B5051" s="270" t="s">
        <v>9871</v>
      </c>
      <c r="C5051" s="270">
        <v>2324</v>
      </c>
      <c r="D5051" s="270">
        <v>957.85699999999997</v>
      </c>
      <c r="E5051" s="270">
        <v>11</v>
      </c>
      <c r="F5051" s="270">
        <v>1.01</v>
      </c>
      <c r="G5051" s="270" t="s">
        <v>220</v>
      </c>
    </row>
    <row r="5052" spans="1:7">
      <c r="A5052" s="270" t="s">
        <v>9873</v>
      </c>
      <c r="B5052" s="270" t="s">
        <v>9871</v>
      </c>
      <c r="C5052" s="270">
        <v>2471</v>
      </c>
      <c r="D5052" s="270">
        <v>1001.875</v>
      </c>
      <c r="E5052" s="270">
        <v>13</v>
      </c>
      <c r="F5052" s="270">
        <v>1.01</v>
      </c>
      <c r="G5052" s="270" t="s">
        <v>220</v>
      </c>
    </row>
    <row r="5053" spans="1:7">
      <c r="A5053" s="270" t="s">
        <v>9874</v>
      </c>
      <c r="B5053" s="270" t="s">
        <v>9875</v>
      </c>
      <c r="C5053" s="270">
        <v>2462</v>
      </c>
      <c r="D5053" s="270">
        <v>980.625</v>
      </c>
      <c r="E5053" s="270">
        <v>12</v>
      </c>
      <c r="F5053" s="270">
        <v>2.8420000000000001</v>
      </c>
      <c r="G5053" s="270" t="s">
        <v>223</v>
      </c>
    </row>
    <row r="5054" spans="1:7">
      <c r="A5054" s="270" t="s">
        <v>9876</v>
      </c>
      <c r="B5054" s="270" t="s">
        <v>9877</v>
      </c>
      <c r="C5054" s="270">
        <v>2360</v>
      </c>
      <c r="D5054" s="270">
        <v>931.5</v>
      </c>
      <c r="E5054" s="270">
        <v>10</v>
      </c>
      <c r="F5054" s="270">
        <v>3.94</v>
      </c>
      <c r="G5054" s="270" t="s">
        <v>223</v>
      </c>
    </row>
    <row r="5055" spans="1:7">
      <c r="A5055" s="270" t="s">
        <v>9878</v>
      </c>
      <c r="B5055" s="270" t="s">
        <v>9877</v>
      </c>
      <c r="C5055" s="270">
        <v>2370</v>
      </c>
      <c r="D5055" s="270">
        <v>931.5</v>
      </c>
      <c r="E5055" s="270">
        <v>10</v>
      </c>
      <c r="F5055" s="270">
        <v>3.94</v>
      </c>
      <c r="G5055" s="270" t="s">
        <v>223</v>
      </c>
    </row>
    <row r="5056" spans="1:7">
      <c r="A5056" s="270" t="s">
        <v>9879</v>
      </c>
      <c r="B5056" s="270" t="s">
        <v>9880</v>
      </c>
      <c r="C5056" s="270">
        <v>2360</v>
      </c>
      <c r="D5056" s="270">
        <v>954</v>
      </c>
      <c r="E5056" s="270">
        <v>11</v>
      </c>
      <c r="F5056" s="270">
        <v>3.9926470588235303</v>
      </c>
      <c r="G5056" s="270" t="s">
        <v>223</v>
      </c>
    </row>
    <row r="5057" spans="1:7">
      <c r="A5057" s="270" t="s">
        <v>9881</v>
      </c>
      <c r="B5057" s="270" t="s">
        <v>9882</v>
      </c>
      <c r="C5057" s="270">
        <v>2540</v>
      </c>
      <c r="D5057" s="270">
        <v>858</v>
      </c>
      <c r="E5057" s="270">
        <v>7</v>
      </c>
      <c r="F5057" s="270">
        <v>1.41</v>
      </c>
      <c r="G5057" s="270" t="s">
        <v>220</v>
      </c>
    </row>
    <row r="5058" spans="1:7">
      <c r="A5058" s="270" t="s">
        <v>9883</v>
      </c>
      <c r="B5058" s="270" t="s">
        <v>9884</v>
      </c>
      <c r="C5058" s="270">
        <v>2439</v>
      </c>
      <c r="D5058" s="270">
        <v>1013.211</v>
      </c>
      <c r="E5058" s="270">
        <v>13</v>
      </c>
      <c r="F5058" s="270">
        <v>1.7999999999999998</v>
      </c>
      <c r="G5058" s="270" t="s">
        <v>220</v>
      </c>
    </row>
    <row r="5059" spans="1:7">
      <c r="A5059" s="270" t="s">
        <v>9885</v>
      </c>
      <c r="B5059" s="270" t="s">
        <v>9886</v>
      </c>
      <c r="C5059" s="270">
        <v>2281</v>
      </c>
      <c r="D5059" s="270">
        <v>1042.3330000000001</v>
      </c>
      <c r="E5059" s="270">
        <v>14</v>
      </c>
      <c r="F5059" s="270">
        <v>0</v>
      </c>
      <c r="G5059" s="270" t="s">
        <v>217</v>
      </c>
    </row>
    <row r="5060" spans="1:7">
      <c r="A5060" s="270" t="s">
        <v>9887</v>
      </c>
      <c r="B5060" s="270" t="s">
        <v>9888</v>
      </c>
      <c r="C5060" s="270">
        <v>2281</v>
      </c>
      <c r="D5060" s="270">
        <v>949.66499999999996</v>
      </c>
      <c r="E5060" s="270">
        <v>10</v>
      </c>
      <c r="F5060" s="270">
        <v>0</v>
      </c>
      <c r="G5060" s="270" t="s">
        <v>217</v>
      </c>
    </row>
    <row r="5061" spans="1:7">
      <c r="A5061" s="270" t="s">
        <v>9889</v>
      </c>
      <c r="B5061" s="270" t="s">
        <v>9890</v>
      </c>
      <c r="C5061" s="270">
        <v>2325</v>
      </c>
      <c r="D5061" s="270">
        <v>1003.2</v>
      </c>
      <c r="E5061" s="270">
        <v>13</v>
      </c>
      <c r="F5061" s="270">
        <v>0.9</v>
      </c>
      <c r="G5061" s="270" t="s">
        <v>220</v>
      </c>
    </row>
    <row r="5062" spans="1:7">
      <c r="A5062" s="270" t="s">
        <v>9891</v>
      </c>
      <c r="B5062" s="270" t="s">
        <v>9892</v>
      </c>
      <c r="C5062" s="270">
        <v>2622</v>
      </c>
      <c r="D5062" s="270">
        <v>757.2596603773585</v>
      </c>
      <c r="E5062" s="270">
        <v>3</v>
      </c>
      <c r="F5062" s="270">
        <v>3.33</v>
      </c>
      <c r="G5062" s="270" t="s">
        <v>223</v>
      </c>
    </row>
    <row r="5063" spans="1:7">
      <c r="A5063" s="270" t="s">
        <v>9893</v>
      </c>
      <c r="B5063" s="270" t="s">
        <v>9894</v>
      </c>
      <c r="C5063" s="270">
        <v>2044</v>
      </c>
      <c r="D5063" s="270">
        <v>992.96400000000006</v>
      </c>
      <c r="E5063" s="270">
        <v>12</v>
      </c>
      <c r="F5063" s="270">
        <v>0</v>
      </c>
      <c r="G5063" s="270" t="s">
        <v>217</v>
      </c>
    </row>
    <row r="5064" spans="1:7">
      <c r="A5064" s="270" t="s">
        <v>9895</v>
      </c>
      <c r="B5064" s="270" t="s">
        <v>9896</v>
      </c>
      <c r="C5064" s="270">
        <v>2000</v>
      </c>
      <c r="D5064" s="270">
        <v>960.63066666666657</v>
      </c>
      <c r="E5064" s="270">
        <v>11</v>
      </c>
      <c r="F5064" s="270">
        <v>0</v>
      </c>
      <c r="G5064" s="270" t="s">
        <v>217</v>
      </c>
    </row>
    <row r="5065" spans="1:7">
      <c r="A5065" s="270" t="s">
        <v>9897</v>
      </c>
      <c r="B5065" s="270" t="s">
        <v>9898</v>
      </c>
      <c r="C5065" s="270">
        <v>2127</v>
      </c>
      <c r="D5065" s="270">
        <v>1010.7430000000001</v>
      </c>
      <c r="E5065" s="270">
        <v>13</v>
      </c>
      <c r="F5065" s="270" t="s">
        <v>356</v>
      </c>
      <c r="G5065" s="270" t="s">
        <v>217</v>
      </c>
    </row>
    <row r="5066" spans="1:7">
      <c r="A5066" s="270" t="s">
        <v>9899</v>
      </c>
      <c r="B5066" s="270" t="s">
        <v>9900</v>
      </c>
      <c r="C5066" s="270">
        <v>2000</v>
      </c>
      <c r="D5066" s="270">
        <v>1007.4930000000001</v>
      </c>
      <c r="E5066" s="270">
        <v>13</v>
      </c>
      <c r="F5066" s="270">
        <v>0</v>
      </c>
      <c r="G5066" s="270" t="s">
        <v>217</v>
      </c>
    </row>
    <row r="5067" spans="1:7">
      <c r="A5067" s="270" t="s">
        <v>9901</v>
      </c>
      <c r="B5067" s="270" t="s">
        <v>9900</v>
      </c>
      <c r="C5067" s="270">
        <v>2011</v>
      </c>
      <c r="D5067" s="270">
        <v>1007.4930000000001</v>
      </c>
      <c r="E5067" s="270">
        <v>13</v>
      </c>
      <c r="F5067" s="270">
        <v>0</v>
      </c>
      <c r="G5067" s="270" t="s">
        <v>217</v>
      </c>
    </row>
    <row r="5068" spans="1:7">
      <c r="A5068" s="270" t="s">
        <v>9902</v>
      </c>
      <c r="B5068" s="270" t="s">
        <v>9900</v>
      </c>
      <c r="C5068" s="270">
        <v>2048</v>
      </c>
      <c r="D5068" s="270">
        <v>1007.4930000000001</v>
      </c>
      <c r="E5068" s="270">
        <v>13</v>
      </c>
      <c r="F5068" s="270">
        <v>0</v>
      </c>
      <c r="G5068" s="270" t="s">
        <v>217</v>
      </c>
    </row>
    <row r="5069" spans="1:7">
      <c r="A5069" s="270" t="s">
        <v>9903</v>
      </c>
      <c r="B5069" s="270" t="s">
        <v>9904</v>
      </c>
      <c r="C5069" s="270">
        <v>2224</v>
      </c>
      <c r="D5069" s="270">
        <v>1057.32</v>
      </c>
      <c r="E5069" s="270">
        <v>15</v>
      </c>
      <c r="F5069" s="270" t="s">
        <v>356</v>
      </c>
      <c r="G5069" s="270" t="s">
        <v>217</v>
      </c>
    </row>
    <row r="5070" spans="1:7">
      <c r="A5070" s="270" t="s">
        <v>9905</v>
      </c>
      <c r="B5070" s="270" t="s">
        <v>9906</v>
      </c>
      <c r="C5070" s="270">
        <v>2224</v>
      </c>
      <c r="D5070" s="270">
        <v>1063.152</v>
      </c>
      <c r="E5070" s="270">
        <v>15</v>
      </c>
      <c r="F5070" s="270" t="s">
        <v>356</v>
      </c>
      <c r="G5070" s="270" t="s">
        <v>217</v>
      </c>
    </row>
    <row r="5071" spans="1:7">
      <c r="A5071" s="270" t="s">
        <v>9907</v>
      </c>
      <c r="B5071" s="270" t="s">
        <v>9908</v>
      </c>
      <c r="C5071" s="270">
        <v>2420</v>
      </c>
      <c r="D5071" s="270">
        <v>984.33299999999997</v>
      </c>
      <c r="E5071" s="270">
        <v>12</v>
      </c>
      <c r="F5071" s="270">
        <v>1.610740740740741</v>
      </c>
      <c r="G5071" s="270" t="s">
        <v>220</v>
      </c>
    </row>
    <row r="5072" spans="1:7">
      <c r="A5072" s="270" t="s">
        <v>9909</v>
      </c>
      <c r="B5072" s="270" t="s">
        <v>9910</v>
      </c>
      <c r="C5072" s="270">
        <v>2472</v>
      </c>
      <c r="D5072" s="270">
        <v>984</v>
      </c>
      <c r="E5072" s="270">
        <v>12</v>
      </c>
      <c r="F5072" s="270">
        <v>1.4966666666666668</v>
      </c>
      <c r="G5072" s="270" t="s">
        <v>220</v>
      </c>
    </row>
    <row r="5073" spans="1:7">
      <c r="A5073" s="270" t="s">
        <v>9911</v>
      </c>
      <c r="B5073" s="270" t="s">
        <v>9912</v>
      </c>
      <c r="C5073" s="270">
        <v>2652</v>
      </c>
      <c r="D5073" s="270">
        <v>1011.237</v>
      </c>
      <c r="E5073" s="270">
        <v>13</v>
      </c>
      <c r="F5073" s="270">
        <v>4.6399999999999997</v>
      </c>
      <c r="G5073" s="270" t="s">
        <v>223</v>
      </c>
    </row>
    <row r="5074" spans="1:7">
      <c r="A5074" s="270" t="s">
        <v>9913</v>
      </c>
      <c r="B5074" s="270" t="s">
        <v>9912</v>
      </c>
      <c r="C5074" s="270">
        <v>2711</v>
      </c>
      <c r="D5074" s="270">
        <v>1011.237</v>
      </c>
      <c r="E5074" s="270">
        <v>13</v>
      </c>
      <c r="F5074" s="270">
        <v>4.6399999999999997</v>
      </c>
      <c r="G5074" s="270" t="s">
        <v>223</v>
      </c>
    </row>
    <row r="5075" spans="1:7">
      <c r="A5075" s="270" t="s">
        <v>9914</v>
      </c>
      <c r="B5075" s="270" t="s">
        <v>9915</v>
      </c>
      <c r="C5075" s="270">
        <v>2640</v>
      </c>
      <c r="D5075" s="270">
        <v>1088.5619999999999</v>
      </c>
      <c r="E5075" s="270">
        <v>16</v>
      </c>
      <c r="F5075" s="270">
        <v>0.93</v>
      </c>
      <c r="G5075" s="270" t="s">
        <v>220</v>
      </c>
    </row>
    <row r="5076" spans="1:7">
      <c r="A5076" s="270" t="s">
        <v>9916</v>
      </c>
      <c r="B5076" s="270" t="s">
        <v>9917</v>
      </c>
      <c r="C5076" s="270">
        <v>2831</v>
      </c>
      <c r="D5076" s="270">
        <v>978.71219047619036</v>
      </c>
      <c r="E5076" s="270">
        <v>12</v>
      </c>
      <c r="F5076" s="270">
        <v>6.61</v>
      </c>
      <c r="G5076" s="270" t="s">
        <v>226</v>
      </c>
    </row>
    <row r="5077" spans="1:7">
      <c r="A5077" s="270" t="s">
        <v>9918</v>
      </c>
      <c r="B5077" s="270" t="s">
        <v>9919</v>
      </c>
      <c r="C5077" s="270">
        <v>2469</v>
      </c>
      <c r="D5077" s="270">
        <v>716.17399999999998</v>
      </c>
      <c r="E5077" s="270">
        <v>2</v>
      </c>
      <c r="F5077" s="270">
        <v>3.43</v>
      </c>
      <c r="G5077" s="270" t="s">
        <v>223</v>
      </c>
    </row>
    <row r="5078" spans="1:7">
      <c r="A5078" s="270" t="s">
        <v>9920</v>
      </c>
      <c r="B5078" s="270" t="s">
        <v>9919</v>
      </c>
      <c r="C5078" s="270">
        <v>2470</v>
      </c>
      <c r="D5078" s="270">
        <v>716.17399999999998</v>
      </c>
      <c r="E5078" s="270">
        <v>2</v>
      </c>
      <c r="F5078" s="270">
        <v>3.43</v>
      </c>
      <c r="G5078" s="270" t="s">
        <v>223</v>
      </c>
    </row>
    <row r="5079" spans="1:7">
      <c r="A5079" s="270" t="s">
        <v>9921</v>
      </c>
      <c r="B5079" s="270" t="s">
        <v>9922</v>
      </c>
      <c r="C5079" s="270">
        <v>2259</v>
      </c>
      <c r="D5079" s="270">
        <v>1037</v>
      </c>
      <c r="E5079" s="270">
        <v>14</v>
      </c>
      <c r="F5079" s="270">
        <v>0</v>
      </c>
      <c r="G5079" s="270" t="s">
        <v>217</v>
      </c>
    </row>
    <row r="5080" spans="1:7">
      <c r="A5080" s="270" t="s">
        <v>9923</v>
      </c>
      <c r="B5080" s="270" t="s">
        <v>9924</v>
      </c>
      <c r="C5080" s="270">
        <v>2259</v>
      </c>
      <c r="D5080" s="270">
        <v>1003.7670000000001</v>
      </c>
      <c r="E5080" s="270">
        <v>13</v>
      </c>
      <c r="F5080" s="270">
        <v>0</v>
      </c>
      <c r="G5080" s="270" t="s">
        <v>217</v>
      </c>
    </row>
    <row r="5081" spans="1:7">
      <c r="A5081" s="270" t="s">
        <v>9925</v>
      </c>
      <c r="B5081" s="270" t="s">
        <v>9926</v>
      </c>
      <c r="C5081" s="270">
        <v>2324</v>
      </c>
      <c r="D5081" s="270">
        <v>958</v>
      </c>
      <c r="E5081" s="270">
        <v>11</v>
      </c>
      <c r="F5081" s="270">
        <v>1.45</v>
      </c>
      <c r="G5081" s="270" t="s">
        <v>220</v>
      </c>
    </row>
    <row r="5082" spans="1:7">
      <c r="A5082" s="270" t="s">
        <v>9927</v>
      </c>
      <c r="B5082" s="270" t="s">
        <v>9928</v>
      </c>
      <c r="C5082" s="270">
        <v>2573</v>
      </c>
      <c r="D5082" s="270">
        <v>975.07799999999997</v>
      </c>
      <c r="E5082" s="270">
        <v>11</v>
      </c>
      <c r="F5082" s="270">
        <v>0.56000000000000005</v>
      </c>
      <c r="G5082" s="270" t="s">
        <v>220</v>
      </c>
    </row>
    <row r="5083" spans="1:7">
      <c r="A5083" s="270" t="s">
        <v>9929</v>
      </c>
      <c r="B5083" s="270" t="s">
        <v>9930</v>
      </c>
      <c r="C5083" s="270">
        <v>2429</v>
      </c>
      <c r="D5083" s="270">
        <v>952.83872727272717</v>
      </c>
      <c r="E5083" s="270">
        <v>11</v>
      </c>
      <c r="F5083" s="270">
        <v>2.1800000000000002</v>
      </c>
      <c r="G5083" s="270" t="s">
        <v>220</v>
      </c>
    </row>
    <row r="5084" spans="1:7">
      <c r="A5084" s="270" t="s">
        <v>9931</v>
      </c>
      <c r="B5084" s="270" t="s">
        <v>9932</v>
      </c>
      <c r="C5084" s="270">
        <v>2447</v>
      </c>
      <c r="D5084" s="270">
        <v>975</v>
      </c>
      <c r="E5084" s="270">
        <v>11</v>
      </c>
      <c r="F5084" s="270">
        <v>3.6222222222222222</v>
      </c>
      <c r="G5084" s="270" t="s">
        <v>223</v>
      </c>
    </row>
    <row r="5085" spans="1:7">
      <c r="A5085" s="270" t="s">
        <v>9933</v>
      </c>
      <c r="B5085" s="270" t="s">
        <v>9934</v>
      </c>
      <c r="C5085" s="270">
        <v>2839</v>
      </c>
      <c r="D5085" s="270">
        <v>873</v>
      </c>
      <c r="E5085" s="270">
        <v>7</v>
      </c>
      <c r="F5085" s="270">
        <v>11.231999999999998</v>
      </c>
      <c r="G5085" s="270" t="s">
        <v>229</v>
      </c>
    </row>
    <row r="5086" spans="1:7">
      <c r="A5086" s="270" t="s">
        <v>9935</v>
      </c>
      <c r="B5086" s="270" t="s">
        <v>9936</v>
      </c>
      <c r="C5086" s="270">
        <v>2720</v>
      </c>
      <c r="D5086" s="270">
        <v>1029.316</v>
      </c>
      <c r="E5086" s="270">
        <v>14</v>
      </c>
      <c r="F5086" s="270">
        <v>3.06</v>
      </c>
      <c r="G5086" s="270" t="s">
        <v>223</v>
      </c>
    </row>
    <row r="5087" spans="1:7">
      <c r="A5087" s="270" t="s">
        <v>9937</v>
      </c>
      <c r="B5087" s="270" t="s">
        <v>9938</v>
      </c>
      <c r="C5087" s="270">
        <v>2669</v>
      </c>
      <c r="D5087" s="270">
        <v>1026.8134000000002</v>
      </c>
      <c r="E5087" s="270">
        <v>14</v>
      </c>
      <c r="F5087" s="270">
        <v>5.8</v>
      </c>
      <c r="G5087" s="270" t="s">
        <v>223</v>
      </c>
    </row>
    <row r="5088" spans="1:7">
      <c r="A5088" s="270" t="s">
        <v>9939</v>
      </c>
      <c r="B5088" s="270" t="s">
        <v>9940</v>
      </c>
      <c r="C5088" s="270">
        <v>2852</v>
      </c>
      <c r="D5088" s="270">
        <v>982.38499999999999</v>
      </c>
      <c r="E5088" s="270">
        <v>12</v>
      </c>
      <c r="F5088" s="270">
        <v>3.0484615384615386</v>
      </c>
      <c r="G5088" s="270" t="s">
        <v>223</v>
      </c>
    </row>
    <row r="5089" spans="1:7">
      <c r="A5089" s="270" t="s">
        <v>9941</v>
      </c>
      <c r="B5089" s="270" t="s">
        <v>9942</v>
      </c>
      <c r="C5089" s="270">
        <v>2877</v>
      </c>
      <c r="D5089" s="270">
        <v>985.23783333333347</v>
      </c>
      <c r="E5089" s="270">
        <v>12</v>
      </c>
      <c r="F5089" s="270">
        <v>8.32</v>
      </c>
      <c r="G5089" s="270" t="s">
        <v>226</v>
      </c>
    </row>
    <row r="5090" spans="1:7">
      <c r="A5090" s="270" t="s">
        <v>9943</v>
      </c>
      <c r="B5090" s="270" t="s">
        <v>9944</v>
      </c>
      <c r="C5090" s="270">
        <v>2669</v>
      </c>
      <c r="D5090" s="270">
        <v>1029.5170000000001</v>
      </c>
      <c r="E5090" s="270">
        <v>14</v>
      </c>
      <c r="F5090" s="270">
        <v>4.8499999999999996</v>
      </c>
      <c r="G5090" s="270" t="s">
        <v>223</v>
      </c>
    </row>
    <row r="5091" spans="1:7">
      <c r="A5091" s="270" t="s">
        <v>9945</v>
      </c>
      <c r="B5091" s="270" t="s">
        <v>9946</v>
      </c>
      <c r="C5091" s="270">
        <v>2579</v>
      </c>
      <c r="D5091" s="270">
        <v>1002.783</v>
      </c>
      <c r="E5091" s="270">
        <v>13</v>
      </c>
      <c r="F5091" s="270">
        <v>1.72</v>
      </c>
      <c r="G5091" s="270" t="s">
        <v>220</v>
      </c>
    </row>
    <row r="5092" spans="1:7">
      <c r="A5092" s="270" t="s">
        <v>9947</v>
      </c>
      <c r="B5092" s="270" t="s">
        <v>9948</v>
      </c>
      <c r="C5092" s="270">
        <v>2540</v>
      </c>
      <c r="D5092" s="270">
        <v>0</v>
      </c>
      <c r="E5092" s="270">
        <v>8</v>
      </c>
      <c r="F5092" s="270">
        <v>0.95081632653061199</v>
      </c>
      <c r="G5092" s="270" t="s">
        <v>220</v>
      </c>
    </row>
    <row r="5093" spans="1:7">
      <c r="A5093" s="270" t="s">
        <v>9949</v>
      </c>
      <c r="B5093" s="270" t="s">
        <v>9950</v>
      </c>
      <c r="C5093" s="270">
        <v>2454</v>
      </c>
      <c r="D5093" s="270">
        <v>961.69023076923088</v>
      </c>
      <c r="E5093" s="270">
        <v>11</v>
      </c>
      <c r="F5093" s="270">
        <v>2.8</v>
      </c>
      <c r="G5093" s="270" t="s">
        <v>223</v>
      </c>
    </row>
    <row r="5094" spans="1:7">
      <c r="A5094" s="270" t="s">
        <v>9951</v>
      </c>
      <c r="B5094" s="270" t="s">
        <v>9952</v>
      </c>
      <c r="C5094" s="270">
        <v>2453</v>
      </c>
      <c r="D5094" s="270">
        <v>964.5</v>
      </c>
      <c r="E5094" s="270">
        <v>11</v>
      </c>
      <c r="F5094" s="270">
        <v>4.2783333333333333</v>
      </c>
      <c r="G5094" s="270" t="s">
        <v>223</v>
      </c>
    </row>
    <row r="5095" spans="1:7">
      <c r="A5095" s="270" t="s">
        <v>9953</v>
      </c>
      <c r="B5095" s="270" t="s">
        <v>9954</v>
      </c>
      <c r="C5095" s="270">
        <v>2798</v>
      </c>
      <c r="D5095" s="270">
        <v>1028</v>
      </c>
      <c r="E5095" s="270">
        <v>14</v>
      </c>
      <c r="F5095" s="270">
        <v>1.8142857142857143</v>
      </c>
      <c r="G5095" s="270" t="s">
        <v>220</v>
      </c>
    </row>
    <row r="5096" spans="1:7">
      <c r="A5096" s="270" t="s">
        <v>9955</v>
      </c>
      <c r="B5096" s="270" t="s">
        <v>9956</v>
      </c>
      <c r="C5096" s="270">
        <v>2430</v>
      </c>
      <c r="D5096" s="270">
        <v>1052.7860000000001</v>
      </c>
      <c r="E5096" s="270">
        <v>15</v>
      </c>
      <c r="F5096" s="270">
        <v>1.5</v>
      </c>
      <c r="G5096" s="270" t="s">
        <v>220</v>
      </c>
    </row>
    <row r="5097" spans="1:7">
      <c r="A5097" s="270" t="s">
        <v>9957</v>
      </c>
      <c r="B5097" s="270" t="s">
        <v>9958</v>
      </c>
      <c r="C5097" s="270">
        <v>2640</v>
      </c>
      <c r="D5097" s="270">
        <v>1037</v>
      </c>
      <c r="E5097" s="270">
        <v>14</v>
      </c>
      <c r="F5097" s="270">
        <v>3.15</v>
      </c>
      <c r="G5097" s="270" t="s">
        <v>223</v>
      </c>
    </row>
    <row r="5098" spans="1:7">
      <c r="A5098" s="270" t="s">
        <v>9959</v>
      </c>
      <c r="B5098" s="270" t="s">
        <v>9958</v>
      </c>
      <c r="C5098" s="270">
        <v>2644</v>
      </c>
      <c r="D5098" s="270">
        <v>1037</v>
      </c>
      <c r="E5098" s="270">
        <v>14</v>
      </c>
      <c r="F5098" s="270">
        <v>3.15</v>
      </c>
      <c r="G5098" s="270" t="s">
        <v>223</v>
      </c>
    </row>
    <row r="5099" spans="1:7">
      <c r="A5099" s="270" t="s">
        <v>9960</v>
      </c>
      <c r="B5099" s="270" t="s">
        <v>9961</v>
      </c>
      <c r="C5099" s="270">
        <v>2582</v>
      </c>
      <c r="D5099" s="270">
        <v>1065.2240952380951</v>
      </c>
      <c r="E5099" s="270">
        <v>15</v>
      </c>
      <c r="F5099" s="270">
        <v>2.52</v>
      </c>
      <c r="G5099" s="270" t="s">
        <v>223</v>
      </c>
    </row>
    <row r="5100" spans="1:7">
      <c r="A5100" s="270" t="s">
        <v>9962</v>
      </c>
      <c r="B5100" s="270" t="s">
        <v>9963</v>
      </c>
      <c r="C5100" s="270">
        <v>2479</v>
      </c>
      <c r="D5100" s="270">
        <v>1011.4</v>
      </c>
      <c r="E5100" s="270">
        <v>13</v>
      </c>
      <c r="F5100" s="270">
        <v>0.66</v>
      </c>
      <c r="G5100" s="270" t="s">
        <v>220</v>
      </c>
    </row>
    <row r="5101" spans="1:7">
      <c r="A5101" s="270" t="s">
        <v>9964</v>
      </c>
      <c r="B5101" s="270" t="s">
        <v>9963</v>
      </c>
      <c r="C5101" s="270">
        <v>2481</v>
      </c>
      <c r="D5101" s="270">
        <v>1011.4</v>
      </c>
      <c r="E5101" s="270">
        <v>13</v>
      </c>
      <c r="F5101" s="270">
        <v>0.66</v>
      </c>
      <c r="G5101" s="270" t="s">
        <v>220</v>
      </c>
    </row>
    <row r="5102" spans="1:7">
      <c r="A5102" s="270" t="s">
        <v>9965</v>
      </c>
      <c r="B5102" s="270" t="s">
        <v>9966</v>
      </c>
      <c r="C5102" s="270">
        <v>2463</v>
      </c>
      <c r="D5102" s="270">
        <v>1007</v>
      </c>
      <c r="E5102" s="270">
        <v>13</v>
      </c>
      <c r="F5102" s="270">
        <v>2.2520000000000002</v>
      </c>
      <c r="G5102" s="270" t="s">
        <v>220</v>
      </c>
    </row>
    <row r="5103" spans="1:7">
      <c r="A5103" s="270" t="s">
        <v>9967</v>
      </c>
      <c r="B5103" s="270" t="s">
        <v>9968</v>
      </c>
      <c r="C5103" s="270">
        <v>2880</v>
      </c>
      <c r="D5103" s="270">
        <v>1012.1573000000001</v>
      </c>
      <c r="E5103" s="270">
        <v>13</v>
      </c>
      <c r="F5103" s="270">
        <v>3.59</v>
      </c>
      <c r="G5103" s="270" t="s">
        <v>223</v>
      </c>
    </row>
    <row r="5104" spans="1:7">
      <c r="A5104" s="270" t="s">
        <v>9969</v>
      </c>
      <c r="B5104" s="270" t="s">
        <v>9970</v>
      </c>
      <c r="C5104" s="270">
        <v>2880</v>
      </c>
      <c r="D5104" s="270">
        <v>1012.1573000000001</v>
      </c>
      <c r="E5104" s="270">
        <v>13</v>
      </c>
      <c r="F5104" s="270">
        <v>14.1</v>
      </c>
      <c r="G5104" s="270" t="s">
        <v>229</v>
      </c>
    </row>
    <row r="5105" spans="1:7">
      <c r="A5105" s="270" t="s">
        <v>9971</v>
      </c>
      <c r="B5105" s="270" t="s">
        <v>9972</v>
      </c>
      <c r="C5105" s="270">
        <v>2026</v>
      </c>
      <c r="D5105" s="270">
        <v>1106.6369999999999</v>
      </c>
      <c r="E5105" s="270">
        <v>17</v>
      </c>
      <c r="F5105" s="270">
        <v>0</v>
      </c>
      <c r="G5105" s="270" t="s">
        <v>217</v>
      </c>
    </row>
    <row r="5106" spans="1:7">
      <c r="A5106" s="270" t="s">
        <v>9973</v>
      </c>
      <c r="B5106" s="270" t="s">
        <v>9974</v>
      </c>
      <c r="C5106" s="270">
        <v>2343</v>
      </c>
      <c r="D5106" s="270">
        <v>990.69318750000002</v>
      </c>
      <c r="E5106" s="270">
        <v>12</v>
      </c>
      <c r="F5106" s="270">
        <v>4.53</v>
      </c>
      <c r="G5106" s="270" t="s">
        <v>223</v>
      </c>
    </row>
    <row r="5107" spans="1:7">
      <c r="A5107" s="270" t="s">
        <v>9975</v>
      </c>
      <c r="B5107" s="270" t="s">
        <v>9976</v>
      </c>
      <c r="C5107" s="270">
        <v>2441</v>
      </c>
      <c r="D5107" s="270">
        <v>896.33299999999997</v>
      </c>
      <c r="E5107" s="270">
        <v>8</v>
      </c>
      <c r="F5107" s="270">
        <v>2.6225000000000005</v>
      </c>
      <c r="G5107" s="270" t="s">
        <v>223</v>
      </c>
    </row>
    <row r="5108" spans="1:7">
      <c r="A5108" s="270" t="s">
        <v>9977</v>
      </c>
      <c r="B5108" s="270" t="s">
        <v>9978</v>
      </c>
      <c r="C5108" s="270">
        <v>2381</v>
      </c>
      <c r="D5108" s="270">
        <v>974.81</v>
      </c>
      <c r="E5108" s="270">
        <v>11</v>
      </c>
      <c r="F5108" s="270">
        <v>5.0999999999999996</v>
      </c>
      <c r="G5108" s="270" t="s">
        <v>223</v>
      </c>
    </row>
    <row r="5109" spans="1:7">
      <c r="A5109" s="270" t="s">
        <v>9979</v>
      </c>
      <c r="B5109" s="270" t="s">
        <v>9980</v>
      </c>
      <c r="C5109" s="270">
        <v>2850</v>
      </c>
      <c r="D5109" s="270">
        <v>958.29399999999998</v>
      </c>
      <c r="E5109" s="270">
        <v>11</v>
      </c>
      <c r="F5109" s="270">
        <v>3.1293617021276594</v>
      </c>
      <c r="G5109" s="270" t="s">
        <v>223</v>
      </c>
    </row>
    <row r="5110" spans="1:7">
      <c r="A5110" s="270" t="s">
        <v>9981</v>
      </c>
      <c r="B5110" s="270" t="s">
        <v>9982</v>
      </c>
      <c r="C5110" s="270">
        <v>2650</v>
      </c>
      <c r="D5110" s="270">
        <v>1041.5604909090912</v>
      </c>
      <c r="E5110" s="270">
        <v>14</v>
      </c>
      <c r="F5110" s="270">
        <v>1.7</v>
      </c>
      <c r="G5110" s="270" t="s">
        <v>220</v>
      </c>
    </row>
    <row r="5111" spans="1:7">
      <c r="A5111" s="270" t="s">
        <v>9983</v>
      </c>
      <c r="B5111" s="270" t="s">
        <v>9984</v>
      </c>
      <c r="C5111" s="270">
        <v>2423</v>
      </c>
      <c r="D5111" s="270">
        <v>955.10612499999991</v>
      </c>
      <c r="E5111" s="270">
        <v>11</v>
      </c>
      <c r="F5111" s="270">
        <v>2.02</v>
      </c>
      <c r="G5111" s="270" t="s">
        <v>220</v>
      </c>
    </row>
    <row r="5112" spans="1:7">
      <c r="A5112" s="270" t="s">
        <v>9985</v>
      </c>
      <c r="B5112" s="270" t="s">
        <v>9986</v>
      </c>
      <c r="C5112" s="270">
        <v>2340</v>
      </c>
      <c r="D5112" s="270">
        <v>860.84299999999996</v>
      </c>
      <c r="E5112" s="270">
        <v>7</v>
      </c>
      <c r="F5112" s="270">
        <v>2.4462068965517245</v>
      </c>
      <c r="G5112" s="270" t="s">
        <v>223</v>
      </c>
    </row>
    <row r="5113" spans="1:7">
      <c r="A5113" s="270" t="s">
        <v>9987</v>
      </c>
      <c r="B5113" s="270" t="s">
        <v>9988</v>
      </c>
      <c r="C5113" s="270">
        <v>2340</v>
      </c>
      <c r="D5113" s="270">
        <v>999.88889743589766</v>
      </c>
      <c r="E5113" s="270">
        <v>12</v>
      </c>
      <c r="F5113" s="270">
        <v>2.4462068965517245</v>
      </c>
      <c r="G5113" s="270" t="s">
        <v>223</v>
      </c>
    </row>
    <row r="5114" spans="1:7">
      <c r="A5114" s="270" t="s">
        <v>9989</v>
      </c>
      <c r="B5114" s="270" t="s">
        <v>9990</v>
      </c>
      <c r="C5114" s="270">
        <v>2340</v>
      </c>
      <c r="D5114" s="270">
        <v>910.05700000000002</v>
      </c>
      <c r="E5114" s="270">
        <v>9</v>
      </c>
      <c r="F5114" s="270">
        <v>1.74</v>
      </c>
      <c r="G5114" s="270" t="s">
        <v>220</v>
      </c>
    </row>
    <row r="5115" spans="1:7">
      <c r="A5115" s="270" t="s">
        <v>9991</v>
      </c>
      <c r="B5115" s="270" t="s">
        <v>9992</v>
      </c>
      <c r="C5115" s="270">
        <v>2488</v>
      </c>
      <c r="D5115" s="270">
        <v>1010.083</v>
      </c>
      <c r="E5115" s="270">
        <v>13</v>
      </c>
      <c r="F5115" s="270">
        <v>0</v>
      </c>
      <c r="G5115" s="270" t="s">
        <v>217</v>
      </c>
    </row>
    <row r="5116" spans="1:7">
      <c r="A5116" s="270" t="s">
        <v>9993</v>
      </c>
      <c r="B5116" s="270" t="s">
        <v>9994</v>
      </c>
      <c r="C5116" s="270">
        <v>2582</v>
      </c>
      <c r="D5116" s="270">
        <v>1065.2240952380951</v>
      </c>
      <c r="E5116" s="270">
        <v>15</v>
      </c>
      <c r="F5116" s="270">
        <v>1.91</v>
      </c>
      <c r="G5116" s="270" t="s">
        <v>220</v>
      </c>
    </row>
    <row r="5117" spans="1:7">
      <c r="A5117" s="270" t="s">
        <v>9995</v>
      </c>
      <c r="B5117" s="270" t="s">
        <v>9996</v>
      </c>
      <c r="C5117" s="270">
        <v>2319</v>
      </c>
      <c r="D5117" s="270">
        <v>930.97</v>
      </c>
      <c r="E5117" s="270">
        <v>10</v>
      </c>
      <c r="F5117" s="270">
        <v>0.55000000000000004</v>
      </c>
      <c r="G5117" s="270" t="s">
        <v>220</v>
      </c>
    </row>
    <row r="5118" spans="1:7">
      <c r="A5118" s="270" t="s">
        <v>9997</v>
      </c>
      <c r="B5118" s="270" t="s">
        <v>9998</v>
      </c>
      <c r="C5118" s="270">
        <v>2550</v>
      </c>
      <c r="D5118" s="270">
        <v>1010</v>
      </c>
      <c r="E5118" s="270">
        <v>13</v>
      </c>
      <c r="F5118" s="270">
        <v>3.46</v>
      </c>
      <c r="G5118" s="270" t="s">
        <v>223</v>
      </c>
    </row>
    <row r="5119" spans="1:7">
      <c r="A5119" s="270" t="s">
        <v>9999</v>
      </c>
      <c r="B5119" s="270" t="s">
        <v>10000</v>
      </c>
      <c r="C5119" s="270">
        <v>2357</v>
      </c>
      <c r="D5119" s="270">
        <v>1013.561</v>
      </c>
      <c r="E5119" s="270">
        <v>13</v>
      </c>
      <c r="F5119" s="270">
        <v>5.0200000000000005</v>
      </c>
      <c r="G5119" s="270" t="s">
        <v>223</v>
      </c>
    </row>
    <row r="5120" spans="1:7">
      <c r="A5120" s="270" t="s">
        <v>10001</v>
      </c>
      <c r="B5120" s="270" t="s">
        <v>10002</v>
      </c>
      <c r="C5120" s="270">
        <v>2795</v>
      </c>
      <c r="D5120" s="270">
        <v>1068</v>
      </c>
      <c r="E5120" s="270">
        <v>15</v>
      </c>
      <c r="F5120" s="270">
        <v>1.7092537313432823</v>
      </c>
      <c r="G5120" s="270" t="s">
        <v>220</v>
      </c>
    </row>
    <row r="5121" spans="1:7">
      <c r="A5121" s="270" t="s">
        <v>10003</v>
      </c>
      <c r="B5121" s="270" t="s">
        <v>10004</v>
      </c>
      <c r="C5121" s="270">
        <v>2830</v>
      </c>
      <c r="D5121" s="270">
        <v>1033.1833076923076</v>
      </c>
      <c r="E5121" s="270">
        <v>14</v>
      </c>
      <c r="F5121" s="270">
        <v>3.78</v>
      </c>
      <c r="G5121" s="270" t="s">
        <v>223</v>
      </c>
    </row>
    <row r="5122" spans="1:7">
      <c r="A5122" s="270" t="s">
        <v>10005</v>
      </c>
      <c r="B5122" s="270" t="s">
        <v>10006</v>
      </c>
      <c r="C5122" s="270">
        <v>2629</v>
      </c>
      <c r="D5122" s="270">
        <v>1042.9290000000001</v>
      </c>
      <c r="E5122" s="270">
        <v>14</v>
      </c>
      <c r="F5122" s="270">
        <v>3.242</v>
      </c>
      <c r="G5122" s="270" t="s">
        <v>223</v>
      </c>
    </row>
    <row r="5123" spans="1:7">
      <c r="A5123" s="270" t="s">
        <v>10007</v>
      </c>
      <c r="B5123" s="270" t="s">
        <v>10008</v>
      </c>
      <c r="C5123" s="270">
        <v>2550</v>
      </c>
      <c r="D5123" s="270">
        <v>989</v>
      </c>
      <c r="E5123" s="270">
        <v>12</v>
      </c>
      <c r="F5123" s="270">
        <v>3.67</v>
      </c>
      <c r="G5123" s="270" t="s">
        <v>223</v>
      </c>
    </row>
    <row r="5124" spans="1:7">
      <c r="A5124" s="270" t="s">
        <v>10009</v>
      </c>
      <c r="B5124" s="270" t="s">
        <v>10010</v>
      </c>
      <c r="C5124" s="270">
        <v>2731</v>
      </c>
      <c r="D5124" s="270">
        <v>1044</v>
      </c>
      <c r="E5124" s="270">
        <v>14</v>
      </c>
      <c r="F5124" s="270">
        <v>2.59</v>
      </c>
      <c r="G5124" s="270" t="s">
        <v>223</v>
      </c>
    </row>
    <row r="5125" spans="1:7">
      <c r="A5125" s="270" t="s">
        <v>10011</v>
      </c>
      <c r="B5125" s="270" t="s">
        <v>10012</v>
      </c>
      <c r="C5125" s="270">
        <v>2540</v>
      </c>
      <c r="D5125" s="270">
        <v>1071.182</v>
      </c>
      <c r="E5125" s="270">
        <v>15</v>
      </c>
      <c r="F5125" s="270">
        <v>0.95081632653061199</v>
      </c>
      <c r="G5125" s="270" t="s">
        <v>220</v>
      </c>
    </row>
    <row r="5126" spans="1:7">
      <c r="A5126" s="270" t="s">
        <v>10013</v>
      </c>
      <c r="B5126" s="270" t="s">
        <v>10014</v>
      </c>
      <c r="C5126" s="270">
        <v>2540</v>
      </c>
      <c r="D5126" s="270">
        <v>897.14227272727294</v>
      </c>
      <c r="E5126" s="270">
        <v>8</v>
      </c>
      <c r="F5126" s="270">
        <v>0.57999999999999996</v>
      </c>
      <c r="G5126" s="270" t="s">
        <v>220</v>
      </c>
    </row>
    <row r="5127" spans="1:7">
      <c r="A5127" s="270" t="s">
        <v>10015</v>
      </c>
      <c r="B5127" s="270" t="s">
        <v>10016</v>
      </c>
      <c r="C5127" s="270">
        <v>2665</v>
      </c>
      <c r="D5127" s="270">
        <v>1051.9659999999999</v>
      </c>
      <c r="E5127" s="270">
        <v>15</v>
      </c>
      <c r="F5127" s="270">
        <v>4.0258823529411769</v>
      </c>
      <c r="G5127" s="270" t="s">
        <v>223</v>
      </c>
    </row>
    <row r="5128" spans="1:7">
      <c r="A5128" s="270" t="s">
        <v>10017</v>
      </c>
      <c r="B5128" s="270" t="s">
        <v>10018</v>
      </c>
      <c r="C5128" s="270">
        <v>2653</v>
      </c>
      <c r="D5128" s="270">
        <v>1023.333</v>
      </c>
      <c r="E5128" s="270">
        <v>13</v>
      </c>
      <c r="F5128" s="270">
        <v>2.6641666666666661</v>
      </c>
      <c r="G5128" s="270" t="s">
        <v>223</v>
      </c>
    </row>
    <row r="5129" spans="1:7">
      <c r="A5129" s="270" t="s">
        <v>10019</v>
      </c>
      <c r="B5129" s="270" t="s">
        <v>10020</v>
      </c>
      <c r="C5129" s="270">
        <v>2580</v>
      </c>
      <c r="D5129" s="270">
        <v>1065.232</v>
      </c>
      <c r="E5129" s="270">
        <v>15</v>
      </c>
      <c r="F5129" s="270">
        <v>1.68</v>
      </c>
      <c r="G5129" s="270" t="s">
        <v>220</v>
      </c>
    </row>
    <row r="5130" spans="1:7">
      <c r="A5130" s="270" t="s">
        <v>10021</v>
      </c>
      <c r="B5130" s="270" t="s">
        <v>10022</v>
      </c>
      <c r="C5130" s="270">
        <v>2580</v>
      </c>
      <c r="D5130" s="270">
        <v>992.58299999999997</v>
      </c>
      <c r="E5130" s="270">
        <v>12</v>
      </c>
      <c r="F5130" s="270">
        <v>2.2999999999999998</v>
      </c>
      <c r="G5130" s="270" t="s">
        <v>220</v>
      </c>
    </row>
    <row r="5131" spans="1:7">
      <c r="A5131" s="270" t="s">
        <v>10023</v>
      </c>
      <c r="B5131" s="270" t="s">
        <v>10024</v>
      </c>
      <c r="C5131" s="270">
        <v>2795</v>
      </c>
      <c r="D5131" s="270">
        <v>1019.7131145833332</v>
      </c>
      <c r="E5131" s="270">
        <v>13</v>
      </c>
      <c r="F5131" s="270">
        <v>1.67</v>
      </c>
      <c r="G5131" s="270" t="s">
        <v>220</v>
      </c>
    </row>
    <row r="5132" spans="1:7">
      <c r="A5132" s="270" t="s">
        <v>10025</v>
      </c>
      <c r="B5132" s="270" t="s">
        <v>10026</v>
      </c>
      <c r="C5132" s="270">
        <v>2787</v>
      </c>
      <c r="D5132" s="270">
        <v>1044.739</v>
      </c>
      <c r="E5132" s="270">
        <v>14</v>
      </c>
      <c r="F5132" s="270">
        <v>1.5879310344827586</v>
      </c>
      <c r="G5132" s="270" t="s">
        <v>220</v>
      </c>
    </row>
    <row r="5133" spans="1:7">
      <c r="A5133" s="270" t="s">
        <v>10027</v>
      </c>
      <c r="B5133" s="270" t="s">
        <v>10028</v>
      </c>
      <c r="C5133" s="270">
        <v>2372</v>
      </c>
      <c r="D5133" s="270">
        <v>937</v>
      </c>
      <c r="E5133" s="270">
        <v>10</v>
      </c>
      <c r="F5133" s="270">
        <v>4.03</v>
      </c>
      <c r="G5133" s="270" t="s">
        <v>223</v>
      </c>
    </row>
    <row r="5134" spans="1:7">
      <c r="A5134" s="270" t="s">
        <v>10029</v>
      </c>
      <c r="B5134" s="270" t="s">
        <v>10030</v>
      </c>
      <c r="C5134" s="270">
        <v>2428</v>
      </c>
      <c r="D5134" s="270">
        <v>913.65200000000004</v>
      </c>
      <c r="E5134" s="270">
        <v>9</v>
      </c>
      <c r="F5134" s="270">
        <v>1.1985714285714286</v>
      </c>
      <c r="G5134" s="270" t="s">
        <v>220</v>
      </c>
    </row>
    <row r="5135" spans="1:7">
      <c r="A5135" s="270" t="s">
        <v>10031</v>
      </c>
      <c r="B5135" s="270" t="s">
        <v>10032</v>
      </c>
      <c r="C5135" s="270">
        <v>2652</v>
      </c>
      <c r="D5135" s="270">
        <v>1000.25</v>
      </c>
      <c r="E5135" s="270">
        <v>12</v>
      </c>
      <c r="F5135" s="270">
        <v>2.58</v>
      </c>
      <c r="G5135" s="270" t="s">
        <v>223</v>
      </c>
    </row>
    <row r="5136" spans="1:7">
      <c r="A5136" s="270" t="s">
        <v>10033</v>
      </c>
      <c r="B5136" s="270" t="s">
        <v>10034</v>
      </c>
      <c r="C5136" s="270">
        <v>2430</v>
      </c>
      <c r="D5136" s="270">
        <v>963.85565789473696</v>
      </c>
      <c r="E5136" s="270">
        <v>11</v>
      </c>
      <c r="F5136" s="270">
        <v>1.28</v>
      </c>
      <c r="G5136" s="270" t="s">
        <v>220</v>
      </c>
    </row>
    <row r="5137" spans="1:7">
      <c r="A5137" s="270" t="s">
        <v>10035</v>
      </c>
      <c r="B5137" s="270" t="s">
        <v>10036</v>
      </c>
      <c r="C5137" s="270">
        <v>2430</v>
      </c>
      <c r="D5137" s="270">
        <v>893</v>
      </c>
      <c r="E5137" s="270">
        <v>8</v>
      </c>
      <c r="F5137" s="270">
        <v>1.5296000000000003</v>
      </c>
      <c r="G5137" s="270" t="s">
        <v>220</v>
      </c>
    </row>
    <row r="5138" spans="1:7">
      <c r="A5138" s="270" t="s">
        <v>10037</v>
      </c>
      <c r="B5138" s="270" t="s">
        <v>10038</v>
      </c>
      <c r="C5138" s="270">
        <v>2430</v>
      </c>
      <c r="D5138" s="270">
        <v>841.93200000000002</v>
      </c>
      <c r="E5138" s="270">
        <v>6</v>
      </c>
      <c r="F5138" s="270">
        <v>1.25</v>
      </c>
      <c r="G5138" s="270" t="s">
        <v>220</v>
      </c>
    </row>
    <row r="5139" spans="1:7">
      <c r="A5139" s="270" t="s">
        <v>10039</v>
      </c>
      <c r="B5139" s="270" t="s">
        <v>10040</v>
      </c>
      <c r="C5139" s="270">
        <v>2229</v>
      </c>
      <c r="D5139" s="270">
        <v>1069.3710000000001</v>
      </c>
      <c r="E5139" s="270">
        <v>15</v>
      </c>
      <c r="F5139" s="270">
        <v>0.93500000000000005</v>
      </c>
      <c r="G5139" s="270" t="s">
        <v>220</v>
      </c>
    </row>
    <row r="5140" spans="1:7">
      <c r="A5140" s="270" t="s">
        <v>10041</v>
      </c>
      <c r="B5140" s="270" t="s">
        <v>10042</v>
      </c>
      <c r="C5140" s="270">
        <v>2580</v>
      </c>
      <c r="D5140" s="270">
        <v>990.07</v>
      </c>
      <c r="E5140" s="270">
        <v>12</v>
      </c>
      <c r="F5140" s="270">
        <v>1.6700000000000004</v>
      </c>
      <c r="G5140" s="270" t="s">
        <v>220</v>
      </c>
    </row>
    <row r="5141" spans="1:7">
      <c r="A5141" s="270" t="s">
        <v>10043</v>
      </c>
      <c r="B5141" s="270" t="s">
        <v>10044</v>
      </c>
      <c r="C5141" s="270">
        <v>2722</v>
      </c>
      <c r="D5141" s="270">
        <v>988.10408333333328</v>
      </c>
      <c r="E5141" s="270">
        <v>12</v>
      </c>
      <c r="F5141" s="270">
        <v>1.92</v>
      </c>
      <c r="G5141" s="270" t="s">
        <v>220</v>
      </c>
    </row>
    <row r="5142" spans="1:7">
      <c r="A5142" s="270" t="s">
        <v>10045</v>
      </c>
      <c r="B5142" s="270" t="s">
        <v>10046</v>
      </c>
      <c r="C5142" s="270">
        <v>2550</v>
      </c>
      <c r="D5142" s="270">
        <v>1034.1669999999999</v>
      </c>
      <c r="E5142" s="270">
        <v>14</v>
      </c>
      <c r="F5142" s="270">
        <v>3.33</v>
      </c>
      <c r="G5142" s="270" t="s">
        <v>223</v>
      </c>
    </row>
    <row r="5143" spans="1:7">
      <c r="A5143" s="270" t="s">
        <v>10047</v>
      </c>
      <c r="B5143" s="270" t="s">
        <v>10048</v>
      </c>
      <c r="C5143" s="270">
        <v>2518</v>
      </c>
      <c r="D5143" s="270">
        <v>951.92200000000003</v>
      </c>
      <c r="E5143" s="270">
        <v>11</v>
      </c>
      <c r="F5143" s="270">
        <v>0.09</v>
      </c>
      <c r="G5143" s="270" t="s">
        <v>217</v>
      </c>
    </row>
    <row r="5144" spans="1:7">
      <c r="A5144" s="270" t="s">
        <v>10049</v>
      </c>
      <c r="B5144" s="270" t="s">
        <v>10050</v>
      </c>
      <c r="C5144" s="270">
        <v>2390</v>
      </c>
      <c r="D5144" s="270">
        <v>1026.1880000000001</v>
      </c>
      <c r="E5144" s="270">
        <v>14</v>
      </c>
      <c r="F5144" s="270">
        <v>4.4316666666666675</v>
      </c>
      <c r="G5144" s="270" t="s">
        <v>223</v>
      </c>
    </row>
    <row r="5145" spans="1:7">
      <c r="A5145" s="270" t="s">
        <v>10051</v>
      </c>
      <c r="B5145" s="270" t="s">
        <v>10052</v>
      </c>
      <c r="C5145" s="270">
        <v>2322</v>
      </c>
      <c r="D5145" s="270">
        <v>915.346</v>
      </c>
      <c r="E5145" s="270">
        <v>9</v>
      </c>
      <c r="F5145" s="270">
        <v>0.02</v>
      </c>
      <c r="G5145" s="270" t="s">
        <v>217</v>
      </c>
    </row>
    <row r="5146" spans="1:7">
      <c r="A5146" s="270" t="s">
        <v>10053</v>
      </c>
      <c r="B5146" s="270" t="s">
        <v>10054</v>
      </c>
      <c r="C5146" s="270">
        <v>2250</v>
      </c>
      <c r="D5146" s="270">
        <v>1046.258</v>
      </c>
      <c r="E5146" s="270">
        <v>14</v>
      </c>
      <c r="F5146" s="270">
        <v>0.44516129032258051</v>
      </c>
      <c r="G5146" s="270" t="s">
        <v>220</v>
      </c>
    </row>
    <row r="5147" spans="1:7">
      <c r="A5147" s="270" t="s">
        <v>10055</v>
      </c>
      <c r="B5147" s="270" t="s">
        <v>10056</v>
      </c>
      <c r="C5147" s="270">
        <v>2471</v>
      </c>
      <c r="D5147" s="270">
        <v>989.529</v>
      </c>
      <c r="E5147" s="270">
        <v>12</v>
      </c>
      <c r="F5147" s="270">
        <v>1.24</v>
      </c>
      <c r="G5147" s="270" t="s">
        <v>220</v>
      </c>
    </row>
    <row r="5148" spans="1:7">
      <c r="A5148" s="270" t="s">
        <v>10057</v>
      </c>
      <c r="B5148" s="270" t="s">
        <v>10058</v>
      </c>
      <c r="C5148" s="270">
        <v>2550</v>
      </c>
      <c r="D5148" s="270">
        <v>1007.952</v>
      </c>
      <c r="E5148" s="270">
        <v>13</v>
      </c>
      <c r="F5148" s="270">
        <v>3.34</v>
      </c>
      <c r="G5148" s="270" t="s">
        <v>223</v>
      </c>
    </row>
    <row r="5149" spans="1:7">
      <c r="A5149" s="270" t="s">
        <v>10059</v>
      </c>
      <c r="B5149" s="270" t="s">
        <v>10060</v>
      </c>
      <c r="C5149" s="270">
        <v>2324</v>
      </c>
      <c r="D5149" s="270">
        <v>981.21281818181785</v>
      </c>
      <c r="E5149" s="270">
        <v>12</v>
      </c>
      <c r="F5149" s="270">
        <v>1.4</v>
      </c>
      <c r="G5149" s="270" t="s">
        <v>220</v>
      </c>
    </row>
    <row r="5150" spans="1:7">
      <c r="A5150" s="270" t="s">
        <v>10061</v>
      </c>
      <c r="B5150" s="270" t="s">
        <v>10062</v>
      </c>
      <c r="C5150" s="270">
        <v>2650</v>
      </c>
      <c r="D5150" s="270">
        <v>1096.943</v>
      </c>
      <c r="E5150" s="270">
        <v>16</v>
      </c>
      <c r="F5150" s="270">
        <v>1.04</v>
      </c>
      <c r="G5150" s="270" t="s">
        <v>220</v>
      </c>
    </row>
    <row r="5151" spans="1:7">
      <c r="A5151" s="270" t="s">
        <v>10063</v>
      </c>
      <c r="B5151" s="270" t="s">
        <v>10064</v>
      </c>
      <c r="C5151" s="270">
        <v>2912</v>
      </c>
      <c r="D5151" s="270" t="s">
        <v>356</v>
      </c>
      <c r="E5151" s="270" t="s">
        <v>356</v>
      </c>
      <c r="F5151" s="270">
        <v>0.08</v>
      </c>
      <c r="G5151" s="270" t="s">
        <v>217</v>
      </c>
    </row>
    <row r="5152" spans="1:7">
      <c r="A5152" s="270" t="s">
        <v>10065</v>
      </c>
      <c r="B5152" s="270" t="s">
        <v>10066</v>
      </c>
      <c r="C5152" s="270">
        <v>2447</v>
      </c>
      <c r="D5152" s="270">
        <v>880</v>
      </c>
      <c r="E5152" s="270">
        <v>8</v>
      </c>
      <c r="F5152" s="270">
        <v>3.6222222222222222</v>
      </c>
      <c r="G5152" s="270" t="s">
        <v>223</v>
      </c>
    </row>
    <row r="5153" spans="1:7">
      <c r="A5153" s="270" t="s">
        <v>10067</v>
      </c>
      <c r="B5153" s="270" t="s">
        <v>10068</v>
      </c>
      <c r="C5153" s="270">
        <v>2316</v>
      </c>
      <c r="D5153" s="270">
        <v>984</v>
      </c>
      <c r="E5153" s="270">
        <v>12</v>
      </c>
      <c r="F5153" s="270">
        <v>0.56000000000000005</v>
      </c>
      <c r="G5153" s="270" t="s">
        <v>220</v>
      </c>
    </row>
    <row r="5154" spans="1:7">
      <c r="A5154" s="270" t="s">
        <v>10069</v>
      </c>
      <c r="B5154" s="270" t="s">
        <v>10070</v>
      </c>
      <c r="C5154" s="270">
        <v>2586</v>
      </c>
      <c r="D5154" s="270">
        <v>974.09299999999996</v>
      </c>
      <c r="E5154" s="270">
        <v>11</v>
      </c>
      <c r="F5154" s="270">
        <v>2.7127272727272729</v>
      </c>
      <c r="G5154" s="270" t="s">
        <v>223</v>
      </c>
    </row>
    <row r="5155" spans="1:7">
      <c r="A5155" s="270" t="s">
        <v>10071</v>
      </c>
      <c r="B5155" s="270" t="s">
        <v>10072</v>
      </c>
      <c r="C5155" s="270">
        <v>2324</v>
      </c>
      <c r="D5155" s="270">
        <v>961.53499999999997</v>
      </c>
      <c r="E5155" s="270">
        <v>11</v>
      </c>
      <c r="F5155" s="270">
        <v>1.33</v>
      </c>
      <c r="G5155" s="270" t="s">
        <v>220</v>
      </c>
    </row>
    <row r="5156" spans="1:7">
      <c r="A5156" s="270" t="s">
        <v>10073</v>
      </c>
      <c r="B5156" s="270" t="s">
        <v>10074</v>
      </c>
      <c r="C5156" s="270">
        <v>2849</v>
      </c>
      <c r="D5156" s="270">
        <v>988.67162068965524</v>
      </c>
      <c r="E5156" s="270">
        <v>12</v>
      </c>
      <c r="F5156" s="270">
        <v>3.32</v>
      </c>
      <c r="G5156" s="270" t="s">
        <v>223</v>
      </c>
    </row>
    <row r="5157" spans="1:7">
      <c r="A5157" s="270" t="s">
        <v>10075</v>
      </c>
      <c r="B5157" s="270" t="s">
        <v>10076</v>
      </c>
      <c r="C5157" s="270">
        <v>2320</v>
      </c>
      <c r="D5157" s="270">
        <v>909.36199999999997</v>
      </c>
      <c r="E5157" s="270">
        <v>9</v>
      </c>
      <c r="F5157" s="270">
        <v>0.06</v>
      </c>
      <c r="G5157" s="270" t="s">
        <v>217</v>
      </c>
    </row>
    <row r="5158" spans="1:7">
      <c r="A5158" s="270" t="s">
        <v>10077</v>
      </c>
      <c r="B5158" s="270" t="s">
        <v>10078</v>
      </c>
      <c r="C5158" s="270">
        <v>2425</v>
      </c>
      <c r="D5158" s="270">
        <v>948.21042857142857</v>
      </c>
      <c r="E5158" s="270">
        <v>10</v>
      </c>
      <c r="F5158" s="270">
        <v>1.96</v>
      </c>
      <c r="G5158" s="270" t="s">
        <v>220</v>
      </c>
    </row>
    <row r="5159" spans="1:7">
      <c r="A5159" s="270" t="s">
        <v>10079</v>
      </c>
      <c r="B5159" s="270" t="s">
        <v>10080</v>
      </c>
      <c r="C5159" s="270">
        <v>2441</v>
      </c>
      <c r="D5159" s="270">
        <v>997.18499999999995</v>
      </c>
      <c r="E5159" s="270">
        <v>12</v>
      </c>
      <c r="F5159" s="270">
        <v>2.2799999999999998</v>
      </c>
      <c r="G5159" s="270" t="s">
        <v>220</v>
      </c>
    </row>
    <row r="5160" spans="1:7">
      <c r="A5160" s="270" t="s">
        <v>10081</v>
      </c>
      <c r="B5160" s="270" t="s">
        <v>10082</v>
      </c>
      <c r="C5160" s="270">
        <v>2880</v>
      </c>
      <c r="D5160" s="270">
        <v>1012.1573000000001</v>
      </c>
      <c r="E5160" s="270">
        <v>13</v>
      </c>
      <c r="F5160" s="270">
        <v>13.42</v>
      </c>
      <c r="G5160" s="270" t="s">
        <v>229</v>
      </c>
    </row>
    <row r="5161" spans="1:7">
      <c r="A5161" s="270" t="s">
        <v>10083</v>
      </c>
      <c r="B5161" s="270" t="s">
        <v>10084</v>
      </c>
      <c r="C5161" s="270">
        <v>2400</v>
      </c>
      <c r="D5161" s="270">
        <v>1010.6192222222222</v>
      </c>
      <c r="E5161" s="270">
        <v>13</v>
      </c>
      <c r="F5161" s="270">
        <v>6.58</v>
      </c>
      <c r="G5161" s="270" t="s">
        <v>226</v>
      </c>
    </row>
    <row r="5162" spans="1:7">
      <c r="A5162" s="270" t="s">
        <v>10085</v>
      </c>
      <c r="B5162" s="270" t="s">
        <v>10086</v>
      </c>
      <c r="C5162" s="270">
        <v>2117</v>
      </c>
      <c r="D5162" s="270">
        <v>1004.049</v>
      </c>
      <c r="E5162" s="270">
        <v>13</v>
      </c>
      <c r="F5162" s="270" t="s">
        <v>356</v>
      </c>
      <c r="G5162" s="270" t="s">
        <v>217</v>
      </c>
    </row>
    <row r="5163" spans="1:7">
      <c r="A5163" s="270" t="s">
        <v>10087</v>
      </c>
      <c r="B5163" s="270" t="s">
        <v>10088</v>
      </c>
      <c r="C5163" s="270">
        <v>2440</v>
      </c>
      <c r="D5163" s="270">
        <v>930</v>
      </c>
      <c r="E5163" s="270">
        <v>10</v>
      </c>
      <c r="F5163" s="270">
        <v>3.1791304347826088</v>
      </c>
      <c r="G5163" s="270" t="s">
        <v>223</v>
      </c>
    </row>
    <row r="5164" spans="1:7">
      <c r="A5164" s="270" t="s">
        <v>10089</v>
      </c>
      <c r="B5164" s="270" t="s">
        <v>10090</v>
      </c>
      <c r="C5164" s="270">
        <v>2666</v>
      </c>
      <c r="D5164" s="270">
        <v>959.47</v>
      </c>
      <c r="E5164" s="270">
        <v>11</v>
      </c>
      <c r="F5164" s="270">
        <v>2.66</v>
      </c>
      <c r="G5164" s="270" t="s">
        <v>223</v>
      </c>
    </row>
    <row r="5165" spans="1:7">
      <c r="A5165" s="270" t="s">
        <v>10091</v>
      </c>
      <c r="B5165" s="270" t="s">
        <v>10092</v>
      </c>
      <c r="C5165" s="270">
        <v>2044</v>
      </c>
      <c r="D5165" s="270">
        <v>973.37599999999998</v>
      </c>
      <c r="E5165" s="270">
        <v>11</v>
      </c>
      <c r="F5165" s="270">
        <v>0</v>
      </c>
      <c r="G5165" s="270" t="s">
        <v>217</v>
      </c>
    </row>
    <row r="5166" spans="1:7">
      <c r="A5166" s="270" t="s">
        <v>10093</v>
      </c>
      <c r="B5166" s="270" t="s">
        <v>10094</v>
      </c>
      <c r="C5166" s="270">
        <v>2250</v>
      </c>
      <c r="D5166" s="270">
        <v>961.02800000000002</v>
      </c>
      <c r="E5166" s="270">
        <v>11</v>
      </c>
      <c r="F5166" s="270">
        <v>0.44516129032258051</v>
      </c>
      <c r="G5166" s="270" t="s">
        <v>220</v>
      </c>
    </row>
    <row r="5167" spans="1:7">
      <c r="A5167" s="270" t="s">
        <v>10095</v>
      </c>
      <c r="B5167" s="270" t="s">
        <v>10096</v>
      </c>
      <c r="C5167" s="270">
        <v>2323</v>
      </c>
      <c r="D5167" s="270">
        <v>947.86199999999997</v>
      </c>
      <c r="E5167" s="270">
        <v>10</v>
      </c>
      <c r="F5167" s="270">
        <v>0.04</v>
      </c>
      <c r="G5167" s="270" t="s">
        <v>217</v>
      </c>
    </row>
    <row r="5168" spans="1:7">
      <c r="A5168" s="270" t="s">
        <v>10097</v>
      </c>
      <c r="B5168" s="270" t="s">
        <v>10098</v>
      </c>
      <c r="C5168" s="270">
        <v>2824</v>
      </c>
      <c r="D5168" s="270">
        <v>1089</v>
      </c>
      <c r="E5168" s="270">
        <v>16</v>
      </c>
      <c r="F5168" s="270">
        <v>6.5616666666666665</v>
      </c>
      <c r="G5168" s="270" t="s">
        <v>226</v>
      </c>
    </row>
    <row r="5169" spans="1:7">
      <c r="A5169" s="270" t="s">
        <v>10099</v>
      </c>
      <c r="B5169" s="270" t="s">
        <v>10100</v>
      </c>
      <c r="C5169" s="270">
        <v>2111</v>
      </c>
      <c r="D5169" s="270">
        <v>1099.605</v>
      </c>
      <c r="E5169" s="270">
        <v>16</v>
      </c>
      <c r="F5169" s="270">
        <v>0</v>
      </c>
      <c r="G5169" s="270" t="s">
        <v>217</v>
      </c>
    </row>
    <row r="5170" spans="1:7">
      <c r="A5170" s="270" t="s">
        <v>10101</v>
      </c>
      <c r="B5170" s="270" t="s">
        <v>10102</v>
      </c>
      <c r="C5170" s="270">
        <v>2754</v>
      </c>
      <c r="D5170" s="270">
        <v>1066.8599999999999</v>
      </c>
      <c r="E5170" s="270">
        <v>15</v>
      </c>
      <c r="F5170" s="270">
        <v>0.28999999999999998</v>
      </c>
      <c r="G5170" s="270" t="s">
        <v>220</v>
      </c>
    </row>
    <row r="5171" spans="1:7">
      <c r="A5171" s="270" t="s">
        <v>10103</v>
      </c>
      <c r="B5171" s="270" t="s">
        <v>10104</v>
      </c>
      <c r="C5171" s="270">
        <v>2370</v>
      </c>
      <c r="D5171" s="270">
        <v>990.12139999999999</v>
      </c>
      <c r="E5171" s="270">
        <v>12</v>
      </c>
      <c r="F5171" s="270">
        <v>4.16</v>
      </c>
      <c r="G5171" s="270" t="s">
        <v>223</v>
      </c>
    </row>
    <row r="5172" spans="1:7">
      <c r="A5172" s="270" t="s">
        <v>10105</v>
      </c>
      <c r="B5172" s="270" t="s">
        <v>10106</v>
      </c>
      <c r="C5172" s="270">
        <v>2365</v>
      </c>
      <c r="D5172" s="270">
        <v>920</v>
      </c>
      <c r="E5172" s="270">
        <v>9</v>
      </c>
      <c r="F5172" s="270">
        <v>4.22</v>
      </c>
      <c r="G5172" s="270" t="s">
        <v>223</v>
      </c>
    </row>
    <row r="5173" spans="1:7">
      <c r="A5173" s="270" t="s">
        <v>10107</v>
      </c>
      <c r="B5173" s="270" t="s">
        <v>10106</v>
      </c>
      <c r="C5173" s="270">
        <v>2369</v>
      </c>
      <c r="D5173" s="270">
        <v>920</v>
      </c>
      <c r="E5173" s="270">
        <v>9</v>
      </c>
      <c r="F5173" s="270">
        <v>4.22</v>
      </c>
      <c r="G5173" s="270" t="s">
        <v>223</v>
      </c>
    </row>
    <row r="5174" spans="1:7">
      <c r="A5174" s="270" t="s">
        <v>10108</v>
      </c>
      <c r="B5174" s="270" t="s">
        <v>10109</v>
      </c>
      <c r="C5174" s="270">
        <v>2372</v>
      </c>
      <c r="D5174" s="270">
        <v>924.85599999999999</v>
      </c>
      <c r="E5174" s="270">
        <v>9</v>
      </c>
      <c r="F5174" s="270">
        <v>3.58</v>
      </c>
      <c r="G5174" s="270" t="s">
        <v>223</v>
      </c>
    </row>
    <row r="5175" spans="1:7">
      <c r="A5175" s="270" t="s">
        <v>10110</v>
      </c>
      <c r="B5175" s="270" t="s">
        <v>10111</v>
      </c>
      <c r="C5175" s="270">
        <v>2284</v>
      </c>
      <c r="D5175" s="270">
        <v>916.88</v>
      </c>
      <c r="E5175" s="270">
        <v>9</v>
      </c>
      <c r="F5175" s="270">
        <v>0</v>
      </c>
      <c r="G5175" s="270" t="s">
        <v>217</v>
      </c>
    </row>
    <row r="5176" spans="1:7">
      <c r="A5176" s="270" t="s">
        <v>10112</v>
      </c>
      <c r="B5176" s="270" t="s">
        <v>10113</v>
      </c>
      <c r="C5176" s="270">
        <v>2480</v>
      </c>
      <c r="D5176" s="270">
        <v>977</v>
      </c>
      <c r="E5176" s="270">
        <v>12</v>
      </c>
      <c r="F5176" s="270">
        <v>1.5</v>
      </c>
      <c r="G5176" s="270" t="s">
        <v>220</v>
      </c>
    </row>
    <row r="5177" spans="1:7">
      <c r="A5177" s="270" t="s">
        <v>10114</v>
      </c>
      <c r="B5177" s="270" t="s">
        <v>10115</v>
      </c>
      <c r="C5177" s="270">
        <v>2540</v>
      </c>
      <c r="D5177" s="270">
        <v>915.28599999999994</v>
      </c>
      <c r="E5177" s="270">
        <v>9</v>
      </c>
      <c r="F5177" s="270">
        <v>0.56999999999999995</v>
      </c>
      <c r="G5177" s="270" t="s">
        <v>220</v>
      </c>
    </row>
    <row r="5178" spans="1:7">
      <c r="A5178" s="270" t="s">
        <v>10116</v>
      </c>
      <c r="B5178" s="270" t="s">
        <v>10117</v>
      </c>
      <c r="C5178" s="270">
        <v>2829</v>
      </c>
      <c r="D5178" s="270">
        <v>992.846</v>
      </c>
      <c r="E5178" s="270">
        <v>12</v>
      </c>
      <c r="F5178" s="270">
        <v>6.65</v>
      </c>
      <c r="G5178" s="270" t="s">
        <v>226</v>
      </c>
    </row>
    <row r="5179" spans="1:7">
      <c r="A5179" s="270" t="s">
        <v>10118</v>
      </c>
      <c r="B5179" s="270" t="s">
        <v>10119</v>
      </c>
      <c r="C5179" s="270">
        <v>2400</v>
      </c>
      <c r="D5179" s="270">
        <v>1010.6192222222222</v>
      </c>
      <c r="E5179" s="270">
        <v>13</v>
      </c>
      <c r="F5179" s="270">
        <v>6</v>
      </c>
      <c r="G5179" s="270" t="s">
        <v>226</v>
      </c>
    </row>
    <row r="5180" spans="1:7">
      <c r="A5180" s="270" t="s">
        <v>10120</v>
      </c>
      <c r="B5180" s="270" t="s">
        <v>10121</v>
      </c>
      <c r="C5180" s="270">
        <v>2539</v>
      </c>
      <c r="D5180" s="270">
        <v>993</v>
      </c>
      <c r="E5180" s="270">
        <v>12</v>
      </c>
      <c r="F5180" s="270">
        <v>1.98</v>
      </c>
      <c r="G5180" s="270" t="s">
        <v>220</v>
      </c>
    </row>
    <row r="5181" spans="1:7">
      <c r="A5181" s="270" t="s">
        <v>10122</v>
      </c>
      <c r="B5181" s="270" t="s">
        <v>10123</v>
      </c>
      <c r="C5181" s="270">
        <v>2874</v>
      </c>
      <c r="D5181" s="270">
        <v>1031.992</v>
      </c>
      <c r="E5181" s="270">
        <v>14</v>
      </c>
      <c r="F5181" s="270">
        <v>5.01</v>
      </c>
      <c r="G5181" s="270" t="s">
        <v>223</v>
      </c>
    </row>
    <row r="5182" spans="1:7">
      <c r="A5182" s="270" t="s">
        <v>10124</v>
      </c>
      <c r="B5182" s="270" t="s">
        <v>10125</v>
      </c>
      <c r="C5182" s="270">
        <v>2818</v>
      </c>
      <c r="D5182" s="270">
        <v>1059.8920000000001</v>
      </c>
      <c r="E5182" s="270">
        <v>15</v>
      </c>
      <c r="F5182" s="270">
        <v>3.05</v>
      </c>
      <c r="G5182" s="270" t="s">
        <v>223</v>
      </c>
    </row>
    <row r="5183" spans="1:7">
      <c r="A5183" s="270" t="s">
        <v>10126</v>
      </c>
      <c r="B5183" s="270" t="s">
        <v>10125</v>
      </c>
      <c r="C5183" s="270">
        <v>2830</v>
      </c>
      <c r="D5183" s="270">
        <v>1059.8920000000001</v>
      </c>
      <c r="E5183" s="270">
        <v>15</v>
      </c>
      <c r="F5183" s="270">
        <v>3.05</v>
      </c>
      <c r="G5183" s="270" t="s">
        <v>223</v>
      </c>
    </row>
    <row r="5184" spans="1:7">
      <c r="A5184" s="270" t="s">
        <v>10127</v>
      </c>
      <c r="B5184" s="270" t="s">
        <v>10128</v>
      </c>
      <c r="C5184" s="270">
        <v>2474</v>
      </c>
      <c r="D5184" s="270">
        <v>900</v>
      </c>
      <c r="E5184" s="270">
        <v>8</v>
      </c>
      <c r="F5184" s="270">
        <v>2.0321052631578942</v>
      </c>
      <c r="G5184" s="270" t="s">
        <v>220</v>
      </c>
    </row>
    <row r="5185" spans="1:7">
      <c r="A5185" s="270" t="s">
        <v>10129</v>
      </c>
      <c r="B5185" s="270" t="s">
        <v>10130</v>
      </c>
      <c r="C5185" s="270">
        <v>2484</v>
      </c>
      <c r="D5185" s="270">
        <v>928.10599999999999</v>
      </c>
      <c r="E5185" s="270">
        <v>10</v>
      </c>
      <c r="F5185" s="270">
        <v>1.03</v>
      </c>
      <c r="G5185" s="270" t="s">
        <v>220</v>
      </c>
    </row>
    <row r="5186" spans="1:7">
      <c r="A5186" s="270" t="s">
        <v>10131</v>
      </c>
      <c r="B5186" s="270" t="s">
        <v>10132</v>
      </c>
      <c r="C5186" s="270">
        <v>2329</v>
      </c>
      <c r="D5186" s="270">
        <v>994.50349999999992</v>
      </c>
      <c r="E5186" s="270">
        <v>12</v>
      </c>
      <c r="F5186" s="270">
        <v>4.28</v>
      </c>
      <c r="G5186" s="270" t="s">
        <v>223</v>
      </c>
    </row>
    <row r="5187" spans="1:7">
      <c r="A5187" s="270" t="s">
        <v>10133</v>
      </c>
      <c r="B5187" s="270" t="s">
        <v>10134</v>
      </c>
      <c r="C5187" s="270">
        <v>2830</v>
      </c>
      <c r="D5187" s="270">
        <v>1056.1179999999999</v>
      </c>
      <c r="E5187" s="270">
        <v>15</v>
      </c>
      <c r="F5187" s="270">
        <v>2.57</v>
      </c>
      <c r="G5187" s="270" t="s">
        <v>223</v>
      </c>
    </row>
    <row r="5188" spans="1:7">
      <c r="A5188" s="270" t="s">
        <v>10135</v>
      </c>
      <c r="B5188" s="270" t="s">
        <v>10136</v>
      </c>
      <c r="C5188" s="270">
        <v>2486</v>
      </c>
      <c r="D5188" s="270">
        <v>1055.8209999999999</v>
      </c>
      <c r="E5188" s="270">
        <v>15</v>
      </c>
      <c r="F5188" s="270">
        <v>0</v>
      </c>
      <c r="G5188" s="270" t="s">
        <v>217</v>
      </c>
    </row>
    <row r="5189" spans="1:7">
      <c r="A5189" s="270" t="s">
        <v>10137</v>
      </c>
      <c r="B5189" s="270" t="s">
        <v>10138</v>
      </c>
      <c r="C5189" s="270">
        <v>2422</v>
      </c>
      <c r="D5189" s="270">
        <v>943.5</v>
      </c>
      <c r="E5189" s="270">
        <v>10</v>
      </c>
      <c r="F5189" s="270">
        <v>2.7056666666666671</v>
      </c>
      <c r="G5189" s="270" t="s">
        <v>223</v>
      </c>
    </row>
    <row r="5190" spans="1:7">
      <c r="A5190" s="270" t="s">
        <v>10139</v>
      </c>
      <c r="B5190" s="270" t="s">
        <v>10140</v>
      </c>
      <c r="C5190" s="270">
        <v>2084</v>
      </c>
      <c r="D5190" s="270">
        <v>1101.568</v>
      </c>
      <c r="E5190" s="270">
        <v>17</v>
      </c>
      <c r="F5190" s="270">
        <v>0</v>
      </c>
      <c r="G5190" s="270" t="s">
        <v>217</v>
      </c>
    </row>
    <row r="5191" spans="1:7">
      <c r="A5191" s="270" t="s">
        <v>10141</v>
      </c>
      <c r="B5191" s="270" t="s">
        <v>10142</v>
      </c>
      <c r="C5191" s="270">
        <v>2260</v>
      </c>
      <c r="D5191" s="270">
        <v>1065.3009999999999</v>
      </c>
      <c r="E5191" s="270">
        <v>15</v>
      </c>
      <c r="F5191" s="270">
        <v>0</v>
      </c>
      <c r="G5191" s="270" t="s">
        <v>217</v>
      </c>
    </row>
    <row r="5192" spans="1:7">
      <c r="A5192" s="270" t="s">
        <v>10143</v>
      </c>
      <c r="B5192" s="270" t="s">
        <v>10144</v>
      </c>
      <c r="C5192" s="270">
        <v>2400</v>
      </c>
      <c r="D5192" s="270">
        <v>1010.6192222222222</v>
      </c>
      <c r="E5192" s="270">
        <v>13</v>
      </c>
      <c r="F5192" s="270">
        <v>4.8499999999999996</v>
      </c>
      <c r="G5192" s="270" t="s">
        <v>223</v>
      </c>
    </row>
    <row r="5193" spans="1:7">
      <c r="A5193" s="270" t="s">
        <v>10145</v>
      </c>
      <c r="B5193" s="270" t="s">
        <v>10146</v>
      </c>
      <c r="C5193" s="270">
        <v>2399</v>
      </c>
      <c r="D5193" s="270">
        <v>1016</v>
      </c>
      <c r="E5193" s="270">
        <v>13</v>
      </c>
      <c r="F5193" s="270">
        <v>5.68</v>
      </c>
      <c r="G5193" s="270" t="s">
        <v>223</v>
      </c>
    </row>
    <row r="5194" spans="1:7">
      <c r="A5194" s="270" t="s">
        <v>10147</v>
      </c>
      <c r="B5194" s="270" t="s">
        <v>10146</v>
      </c>
      <c r="C5194" s="270">
        <v>2400</v>
      </c>
      <c r="D5194" s="270">
        <v>1016</v>
      </c>
      <c r="E5194" s="270">
        <v>13</v>
      </c>
      <c r="F5194" s="270">
        <v>5.68</v>
      </c>
      <c r="G5194" s="270" t="s">
        <v>223</v>
      </c>
    </row>
    <row r="5195" spans="1:7">
      <c r="A5195" s="270" t="s">
        <v>10148</v>
      </c>
      <c r="B5195" s="270" t="s">
        <v>10149</v>
      </c>
      <c r="C5195" s="270">
        <v>2478</v>
      </c>
      <c r="D5195" s="270">
        <v>1058.308</v>
      </c>
      <c r="E5195" s="270">
        <v>15</v>
      </c>
      <c r="F5195" s="270">
        <v>0.79</v>
      </c>
      <c r="G5195" s="270" t="s">
        <v>220</v>
      </c>
    </row>
    <row r="5196" spans="1:7">
      <c r="A5196" s="270" t="s">
        <v>10150</v>
      </c>
      <c r="B5196" s="270" t="s">
        <v>10151</v>
      </c>
      <c r="C5196" s="270">
        <v>2449</v>
      </c>
      <c r="D5196" s="270">
        <v>985</v>
      </c>
      <c r="E5196" s="270">
        <v>12</v>
      </c>
      <c r="F5196" s="270">
        <v>3.5499999999999994</v>
      </c>
      <c r="G5196" s="270" t="s">
        <v>223</v>
      </c>
    </row>
    <row r="5197" spans="1:7">
      <c r="A5197" s="270" t="s">
        <v>10152</v>
      </c>
      <c r="B5197" s="270" t="s">
        <v>10153</v>
      </c>
      <c r="C5197" s="270">
        <v>4385</v>
      </c>
      <c r="D5197" s="270">
        <v>932</v>
      </c>
      <c r="E5197" s="270">
        <v>10</v>
      </c>
      <c r="F5197" s="270" t="s">
        <v>356</v>
      </c>
      <c r="G5197" s="270" t="s">
        <v>223</v>
      </c>
    </row>
    <row r="5198" spans="1:7">
      <c r="A5198" s="270" t="s">
        <v>10154</v>
      </c>
      <c r="B5198" s="270" t="s">
        <v>10155</v>
      </c>
      <c r="C5198" s="270">
        <v>2880</v>
      </c>
      <c r="D5198" s="270">
        <v>1012.1573000000001</v>
      </c>
      <c r="E5198" s="270">
        <v>13</v>
      </c>
      <c r="F5198" s="270">
        <v>4.2300000000000004</v>
      </c>
      <c r="G5198" s="270" t="s">
        <v>223</v>
      </c>
    </row>
    <row r="5199" spans="1:7">
      <c r="A5199" s="270" t="s">
        <v>10156</v>
      </c>
      <c r="B5199" s="270" t="s">
        <v>10157</v>
      </c>
      <c r="C5199" s="270">
        <v>2350</v>
      </c>
      <c r="D5199" s="270">
        <v>1037.463</v>
      </c>
      <c r="E5199" s="270">
        <v>14</v>
      </c>
      <c r="F5199" s="270">
        <v>3.8563636363636364</v>
      </c>
      <c r="G5199" s="270" t="s">
        <v>223</v>
      </c>
    </row>
    <row r="5200" spans="1:7">
      <c r="A5200" s="270" t="s">
        <v>10158</v>
      </c>
      <c r="B5200" s="270" t="s">
        <v>10159</v>
      </c>
      <c r="C5200" s="270">
        <v>2680</v>
      </c>
      <c r="D5200" s="270">
        <v>984.76400000000001</v>
      </c>
      <c r="E5200" s="270">
        <v>12</v>
      </c>
      <c r="F5200" s="270">
        <v>3.58</v>
      </c>
      <c r="G5200" s="270" t="s">
        <v>223</v>
      </c>
    </row>
    <row r="5201" spans="1:7">
      <c r="A5201" s="270" t="s">
        <v>10160</v>
      </c>
      <c r="B5201" s="270" t="s">
        <v>10161</v>
      </c>
      <c r="C5201" s="270">
        <v>2620</v>
      </c>
      <c r="D5201" s="270">
        <v>1104</v>
      </c>
      <c r="E5201" s="270">
        <v>17</v>
      </c>
      <c r="F5201" s="270">
        <v>0.48000000000000004</v>
      </c>
      <c r="G5201" s="270" t="s">
        <v>220</v>
      </c>
    </row>
    <row r="5202" spans="1:7">
      <c r="A5202" s="270" t="s">
        <v>10162</v>
      </c>
      <c r="B5202" s="270" t="s">
        <v>10163</v>
      </c>
      <c r="C5202" s="270">
        <v>2108</v>
      </c>
      <c r="D5202" s="270">
        <v>1018</v>
      </c>
      <c r="E5202" s="270">
        <v>13</v>
      </c>
      <c r="F5202" s="270">
        <v>0.54</v>
      </c>
      <c r="G5202" s="270" t="s">
        <v>220</v>
      </c>
    </row>
    <row r="5203" spans="1:7">
      <c r="A5203" s="270" t="s">
        <v>10164</v>
      </c>
      <c r="B5203" s="270" t="s">
        <v>10163</v>
      </c>
      <c r="C5203" s="270">
        <v>2365</v>
      </c>
      <c r="D5203" s="270">
        <v>1018</v>
      </c>
      <c r="E5203" s="270">
        <v>13</v>
      </c>
      <c r="F5203" s="270">
        <v>0.54</v>
      </c>
      <c r="G5203" s="270" t="s">
        <v>220</v>
      </c>
    </row>
    <row r="5204" spans="1:7">
      <c r="A5204" s="270" t="s">
        <v>10165</v>
      </c>
      <c r="B5204" s="270" t="s">
        <v>10166</v>
      </c>
      <c r="C5204" s="270">
        <v>2429</v>
      </c>
      <c r="D5204" s="270">
        <v>984</v>
      </c>
      <c r="E5204" s="270">
        <v>12</v>
      </c>
      <c r="F5204" s="270">
        <v>1.9822222222222221</v>
      </c>
      <c r="G5204" s="270" t="s">
        <v>220</v>
      </c>
    </row>
    <row r="5205" spans="1:7">
      <c r="A5205" s="270" t="s">
        <v>10167</v>
      </c>
      <c r="B5205" s="270" t="s">
        <v>10168</v>
      </c>
      <c r="C5205" s="270">
        <v>2423</v>
      </c>
      <c r="D5205" s="270">
        <v>930</v>
      </c>
      <c r="E5205" s="270">
        <v>10</v>
      </c>
      <c r="F5205" s="270">
        <v>1.56</v>
      </c>
      <c r="G5205" s="270" t="s">
        <v>220</v>
      </c>
    </row>
    <row r="5206" spans="1:7">
      <c r="A5206" s="270" t="s">
        <v>10169</v>
      </c>
      <c r="B5206" s="270" t="s">
        <v>10168</v>
      </c>
      <c r="C5206" s="270">
        <v>2425</v>
      </c>
      <c r="D5206" s="270">
        <v>930</v>
      </c>
      <c r="E5206" s="270">
        <v>10</v>
      </c>
      <c r="F5206" s="270">
        <v>1.56</v>
      </c>
      <c r="G5206" s="270" t="s">
        <v>220</v>
      </c>
    </row>
    <row r="5207" spans="1:7">
      <c r="A5207" s="270" t="s">
        <v>10170</v>
      </c>
      <c r="B5207" s="270" t="s">
        <v>10171</v>
      </c>
      <c r="C5207" s="270">
        <v>2630</v>
      </c>
      <c r="D5207" s="270">
        <v>1050</v>
      </c>
      <c r="E5207" s="270">
        <v>14</v>
      </c>
      <c r="F5207" s="270">
        <v>2.1578947368421058</v>
      </c>
      <c r="G5207" s="270" t="s">
        <v>220</v>
      </c>
    </row>
    <row r="5208" spans="1:7">
      <c r="A5208" s="270" t="s">
        <v>10172</v>
      </c>
      <c r="B5208" s="270" t="s">
        <v>10173</v>
      </c>
      <c r="C5208" s="270">
        <v>2474</v>
      </c>
      <c r="D5208" s="270">
        <v>926.52013043478246</v>
      </c>
      <c r="E5208" s="270">
        <v>10</v>
      </c>
      <c r="F5208" s="270">
        <v>1.92</v>
      </c>
      <c r="G5208" s="270" t="s">
        <v>220</v>
      </c>
    </row>
    <row r="5209" spans="1:7">
      <c r="A5209" s="270" t="s">
        <v>10174</v>
      </c>
      <c r="B5209" s="270" t="s">
        <v>10175</v>
      </c>
      <c r="C5209" s="270">
        <v>2480</v>
      </c>
      <c r="D5209" s="270">
        <v>957</v>
      </c>
      <c r="E5209" s="270">
        <v>11</v>
      </c>
      <c r="F5209" s="270">
        <v>1.1200000000000001</v>
      </c>
      <c r="G5209" s="270" t="s">
        <v>220</v>
      </c>
    </row>
    <row r="5210" spans="1:7">
      <c r="A5210" s="270" t="s">
        <v>10176</v>
      </c>
      <c r="B5210" s="270" t="s">
        <v>10177</v>
      </c>
      <c r="C5210" s="270">
        <v>2170</v>
      </c>
      <c r="D5210" s="270">
        <v>955.41536363636362</v>
      </c>
      <c r="E5210" s="270">
        <v>11</v>
      </c>
      <c r="F5210" s="270">
        <v>0</v>
      </c>
      <c r="G5210" s="270" t="s">
        <v>217</v>
      </c>
    </row>
    <row r="5211" spans="1:7">
      <c r="A5211" s="270" t="s">
        <v>10178</v>
      </c>
      <c r="B5211" s="270" t="s">
        <v>10179</v>
      </c>
      <c r="C5211" s="270">
        <v>2758</v>
      </c>
      <c r="D5211" s="270">
        <v>1077.5</v>
      </c>
      <c r="E5211" s="270">
        <v>16</v>
      </c>
      <c r="F5211" s="270">
        <v>0.83153846153846156</v>
      </c>
      <c r="G5211" s="270" t="s">
        <v>220</v>
      </c>
    </row>
    <row r="5212" spans="1:7">
      <c r="A5212" s="270" t="s">
        <v>10180</v>
      </c>
      <c r="B5212" s="270" t="s">
        <v>10181</v>
      </c>
      <c r="C5212" s="270">
        <v>3644</v>
      </c>
      <c r="D5212" s="270">
        <v>1022.4839999999999</v>
      </c>
      <c r="E5212" s="270">
        <v>13</v>
      </c>
      <c r="F5212" s="270">
        <v>2.2999999999999998</v>
      </c>
      <c r="G5212" s="270" t="s">
        <v>220</v>
      </c>
    </row>
    <row r="5213" spans="1:7">
      <c r="A5213" s="270" t="s">
        <v>10182</v>
      </c>
      <c r="B5213" s="270" t="s">
        <v>10183</v>
      </c>
      <c r="C5213" s="270">
        <v>2870</v>
      </c>
      <c r="D5213" s="270">
        <v>1008.8697</v>
      </c>
      <c r="E5213" s="270">
        <v>13</v>
      </c>
      <c r="F5213" s="270">
        <v>3.08</v>
      </c>
      <c r="G5213" s="270" t="s">
        <v>223</v>
      </c>
    </row>
    <row r="5214" spans="1:7">
      <c r="A5214" s="270" t="s">
        <v>10184</v>
      </c>
      <c r="B5214" s="270" t="s">
        <v>10185</v>
      </c>
      <c r="C5214" s="270">
        <v>2261</v>
      </c>
      <c r="D5214" s="270">
        <v>917.923</v>
      </c>
      <c r="E5214" s="270">
        <v>9</v>
      </c>
      <c r="F5214" s="270">
        <v>0</v>
      </c>
      <c r="G5214" s="270" t="s">
        <v>217</v>
      </c>
    </row>
    <row r="5215" spans="1:7">
      <c r="A5215" s="270" t="s">
        <v>10186</v>
      </c>
      <c r="B5215" s="270" t="s">
        <v>10187</v>
      </c>
      <c r="C5215" s="270">
        <v>2261</v>
      </c>
      <c r="D5215" s="270">
        <v>819.08</v>
      </c>
      <c r="E5215" s="270">
        <v>5</v>
      </c>
      <c r="F5215" s="270">
        <v>0</v>
      </c>
      <c r="G5215" s="270" t="s">
        <v>217</v>
      </c>
    </row>
    <row r="5216" spans="1:7">
      <c r="A5216" s="270" t="s">
        <v>10188</v>
      </c>
      <c r="B5216" s="270" t="s">
        <v>10189</v>
      </c>
      <c r="C5216" s="270">
        <v>2658</v>
      </c>
      <c r="D5216" s="270">
        <v>1032.8918333333334</v>
      </c>
      <c r="E5216" s="270">
        <v>14</v>
      </c>
      <c r="F5216" s="270">
        <v>3.46</v>
      </c>
      <c r="G5216" s="270" t="s">
        <v>223</v>
      </c>
    </row>
    <row r="5217" spans="1:7">
      <c r="A5217" s="270" t="s">
        <v>10190</v>
      </c>
      <c r="B5217" s="270" t="s">
        <v>10189</v>
      </c>
      <c r="C5217" s="270">
        <v>2879</v>
      </c>
      <c r="D5217" s="270">
        <v>992.98366666666664</v>
      </c>
      <c r="E5217" s="270">
        <v>12</v>
      </c>
      <c r="F5217" s="270">
        <v>7.86</v>
      </c>
      <c r="G5217" s="270" t="s">
        <v>226</v>
      </c>
    </row>
    <row r="5218" spans="1:7">
      <c r="A5218" s="270" t="s">
        <v>10191</v>
      </c>
      <c r="B5218" s="270" t="s">
        <v>10192</v>
      </c>
      <c r="C5218" s="270">
        <v>2630</v>
      </c>
      <c r="D5218" s="270">
        <v>1034.3806410256407</v>
      </c>
      <c r="E5218" s="270">
        <v>14</v>
      </c>
      <c r="F5218" s="270">
        <v>1.63</v>
      </c>
      <c r="G5218" s="270" t="s">
        <v>220</v>
      </c>
    </row>
    <row r="5219" spans="1:7">
      <c r="A5219" s="270" t="s">
        <v>10193</v>
      </c>
      <c r="B5219" s="270" t="s">
        <v>10194</v>
      </c>
      <c r="C5219" s="270">
        <v>2466</v>
      </c>
      <c r="D5219" s="270">
        <v>984</v>
      </c>
      <c r="E5219" s="270">
        <v>12</v>
      </c>
      <c r="F5219" s="270">
        <v>2.1800000000000002</v>
      </c>
      <c r="G5219" s="270" t="s">
        <v>220</v>
      </c>
    </row>
    <row r="5220" spans="1:7">
      <c r="A5220" s="270" t="s">
        <v>10195</v>
      </c>
      <c r="B5220" s="270" t="s">
        <v>10196</v>
      </c>
      <c r="C5220" s="270">
        <v>2472</v>
      </c>
      <c r="D5220" s="270">
        <v>939</v>
      </c>
      <c r="E5220" s="270">
        <v>10</v>
      </c>
      <c r="F5220" s="270">
        <v>1.68</v>
      </c>
      <c r="G5220" s="270" t="s">
        <v>220</v>
      </c>
    </row>
    <row r="5221" spans="1:7">
      <c r="A5221" s="270" t="s">
        <v>10197</v>
      </c>
      <c r="B5221" s="270" t="s">
        <v>10196</v>
      </c>
      <c r="C5221" s="270">
        <v>2650</v>
      </c>
      <c r="D5221" s="270">
        <v>1060</v>
      </c>
      <c r="E5221" s="270">
        <v>15</v>
      </c>
      <c r="F5221" s="270">
        <v>1.68</v>
      </c>
      <c r="G5221" s="270" t="s">
        <v>220</v>
      </c>
    </row>
    <row r="5222" spans="1:7">
      <c r="A5222" s="270" t="s">
        <v>10198</v>
      </c>
      <c r="B5222" s="270" t="s">
        <v>10199</v>
      </c>
      <c r="C5222" s="270">
        <v>2388</v>
      </c>
      <c r="D5222" s="270">
        <v>995.6950833333334</v>
      </c>
      <c r="E5222" s="270">
        <v>12</v>
      </c>
      <c r="F5222" s="270">
        <v>5.39</v>
      </c>
      <c r="G5222" s="270" t="s">
        <v>223</v>
      </c>
    </row>
    <row r="5223" spans="1:7">
      <c r="A5223" s="270" t="s">
        <v>10200</v>
      </c>
      <c r="B5223" s="270" t="s">
        <v>10201</v>
      </c>
      <c r="C5223" s="270">
        <v>2476</v>
      </c>
      <c r="D5223" s="270">
        <v>954</v>
      </c>
      <c r="E5223" s="270">
        <v>11</v>
      </c>
      <c r="F5223" s="270">
        <v>3.08</v>
      </c>
      <c r="G5223" s="270" t="s">
        <v>223</v>
      </c>
    </row>
    <row r="5224" spans="1:7">
      <c r="A5224" s="270" t="s">
        <v>10202</v>
      </c>
      <c r="B5224" s="270" t="s">
        <v>10201</v>
      </c>
      <c r="C5224" s="270">
        <v>2653</v>
      </c>
      <c r="D5224" s="270">
        <v>954</v>
      </c>
      <c r="E5224" s="270">
        <v>11</v>
      </c>
      <c r="F5224" s="270">
        <v>3.08</v>
      </c>
      <c r="G5224" s="270" t="s">
        <v>223</v>
      </c>
    </row>
    <row r="5225" spans="1:7">
      <c r="A5225" s="270" t="s">
        <v>10203</v>
      </c>
      <c r="B5225" s="270" t="s">
        <v>10204</v>
      </c>
      <c r="C5225" s="270">
        <v>2365</v>
      </c>
      <c r="D5225" s="270">
        <v>979.41800000000001</v>
      </c>
      <c r="E5225" s="270">
        <v>12</v>
      </c>
      <c r="F5225" s="270">
        <v>3.5726666666666671</v>
      </c>
      <c r="G5225" s="270" t="s">
        <v>223</v>
      </c>
    </row>
    <row r="5226" spans="1:7">
      <c r="A5226" s="270" t="s">
        <v>10205</v>
      </c>
      <c r="B5226" s="270" t="s">
        <v>10206</v>
      </c>
      <c r="C5226" s="270">
        <v>2444</v>
      </c>
      <c r="D5226" s="270">
        <v>915</v>
      </c>
      <c r="E5226" s="270">
        <v>9</v>
      </c>
      <c r="F5226" s="270">
        <v>1.5024999999999999</v>
      </c>
      <c r="G5226" s="270" t="s">
        <v>220</v>
      </c>
    </row>
    <row r="5227" spans="1:7">
      <c r="A5227" s="270" t="s">
        <v>10207</v>
      </c>
      <c r="B5227" s="270" t="s">
        <v>10208</v>
      </c>
      <c r="C5227" s="270">
        <v>2300</v>
      </c>
      <c r="D5227" s="270">
        <v>1065.9870000000001</v>
      </c>
      <c r="E5227" s="270">
        <v>15</v>
      </c>
      <c r="F5227" s="270">
        <v>0</v>
      </c>
      <c r="G5227" s="270" t="s">
        <v>217</v>
      </c>
    </row>
    <row r="5228" spans="1:7">
      <c r="A5228" s="270" t="s">
        <v>10209</v>
      </c>
      <c r="B5228" s="270" t="s">
        <v>10210</v>
      </c>
      <c r="C5228" s="270">
        <v>2330</v>
      </c>
      <c r="D5228" s="270">
        <v>1023.8725151515149</v>
      </c>
      <c r="E5228" s="270">
        <v>13</v>
      </c>
      <c r="F5228" s="270">
        <v>3.91</v>
      </c>
      <c r="G5228" s="270" t="s">
        <v>223</v>
      </c>
    </row>
    <row r="5229" spans="1:7">
      <c r="A5229" s="270" t="s">
        <v>10211</v>
      </c>
      <c r="B5229" s="270" t="s">
        <v>10212</v>
      </c>
      <c r="C5229" s="270">
        <v>2787</v>
      </c>
      <c r="D5229" s="270">
        <v>969.18281818181822</v>
      </c>
      <c r="E5229" s="270">
        <v>11</v>
      </c>
      <c r="F5229" s="270">
        <v>0.11</v>
      </c>
      <c r="G5229" s="270" t="s">
        <v>217</v>
      </c>
    </row>
    <row r="5230" spans="1:7">
      <c r="A5230" s="270" t="s">
        <v>10213</v>
      </c>
      <c r="B5230" s="270" t="s">
        <v>10214</v>
      </c>
      <c r="C5230" s="270">
        <v>2291</v>
      </c>
      <c r="D5230" s="270">
        <v>1032.47</v>
      </c>
      <c r="E5230" s="270">
        <v>14</v>
      </c>
      <c r="F5230" s="270">
        <v>0</v>
      </c>
      <c r="G5230" s="270" t="s">
        <v>217</v>
      </c>
    </row>
    <row r="5231" spans="1:7">
      <c r="A5231" s="270" t="s">
        <v>10215</v>
      </c>
      <c r="B5231" s="270" t="s">
        <v>10216</v>
      </c>
      <c r="C5231" s="270">
        <v>2795</v>
      </c>
      <c r="D5231" s="270">
        <v>1059.643</v>
      </c>
      <c r="E5231" s="270">
        <v>15</v>
      </c>
      <c r="F5231" s="270">
        <v>1.34</v>
      </c>
      <c r="G5231" s="270" t="s">
        <v>220</v>
      </c>
    </row>
    <row r="5232" spans="1:7">
      <c r="A5232" s="270" t="s">
        <v>10217</v>
      </c>
      <c r="B5232" s="270" t="s">
        <v>10218</v>
      </c>
      <c r="C5232" s="270">
        <v>2250</v>
      </c>
      <c r="D5232" s="270">
        <v>1011.038108108108</v>
      </c>
      <c r="E5232" s="270">
        <v>13</v>
      </c>
      <c r="F5232" s="270">
        <v>1.51</v>
      </c>
      <c r="G5232" s="270" t="s">
        <v>220</v>
      </c>
    </row>
    <row r="5233" spans="1:7">
      <c r="A5233" s="270" t="s">
        <v>10219</v>
      </c>
      <c r="B5233" s="270" t="s">
        <v>10220</v>
      </c>
      <c r="C5233" s="270">
        <v>2337</v>
      </c>
      <c r="D5233" s="270">
        <v>1028.8708799999999</v>
      </c>
      <c r="E5233" s="270">
        <v>14</v>
      </c>
      <c r="F5233" s="270">
        <v>2.46</v>
      </c>
      <c r="G5233" s="270" t="s">
        <v>223</v>
      </c>
    </row>
    <row r="5234" spans="1:7">
      <c r="A5234" s="270" t="s">
        <v>10221</v>
      </c>
      <c r="B5234" s="270" t="s">
        <v>10222</v>
      </c>
      <c r="C5234" s="270">
        <v>2400</v>
      </c>
      <c r="D5234" s="270">
        <v>1010.6192222222222</v>
      </c>
      <c r="E5234" s="270">
        <v>13</v>
      </c>
      <c r="F5234" s="270">
        <v>5.86</v>
      </c>
      <c r="G5234" s="270" t="s">
        <v>223</v>
      </c>
    </row>
    <row r="5235" spans="1:7">
      <c r="A5235" s="270" t="s">
        <v>10223</v>
      </c>
      <c r="B5235" s="270" t="s">
        <v>10224</v>
      </c>
      <c r="C5235" s="270">
        <v>2831</v>
      </c>
      <c r="D5235" s="270">
        <v>998</v>
      </c>
      <c r="E5235" s="270">
        <v>12</v>
      </c>
      <c r="F5235" s="270">
        <v>6.9635000000000007</v>
      </c>
      <c r="G5235" s="270" t="s">
        <v>226</v>
      </c>
    </row>
    <row r="5236" spans="1:7">
      <c r="A5236" s="270" t="s">
        <v>10225</v>
      </c>
      <c r="B5236" s="270" t="s">
        <v>10226</v>
      </c>
      <c r="C5236" s="270">
        <v>2627</v>
      </c>
      <c r="D5236" s="270">
        <v>1066</v>
      </c>
      <c r="E5236" s="270">
        <v>15</v>
      </c>
      <c r="F5236" s="270">
        <v>3.72</v>
      </c>
      <c r="G5236" s="270" t="s">
        <v>223</v>
      </c>
    </row>
    <row r="5237" spans="1:7">
      <c r="A5237" s="270" t="s">
        <v>10227</v>
      </c>
      <c r="B5237" s="270" t="s">
        <v>10226</v>
      </c>
      <c r="C5237" s="270">
        <v>2787</v>
      </c>
      <c r="D5237" s="270">
        <v>1066</v>
      </c>
      <c r="E5237" s="270">
        <v>15</v>
      </c>
      <c r="F5237" s="270">
        <v>1.42</v>
      </c>
      <c r="G5237" s="270" t="s">
        <v>220</v>
      </c>
    </row>
    <row r="5238" spans="1:7">
      <c r="A5238" s="270" t="s">
        <v>10228</v>
      </c>
      <c r="B5238" s="270" t="s">
        <v>10229</v>
      </c>
      <c r="C5238" s="270">
        <v>2642</v>
      </c>
      <c r="D5238" s="270">
        <v>989.55262962962956</v>
      </c>
      <c r="E5238" s="270">
        <v>12</v>
      </c>
      <c r="F5238" s="270">
        <v>3.04</v>
      </c>
      <c r="G5238" s="270" t="s">
        <v>223</v>
      </c>
    </row>
    <row r="5239" spans="1:7">
      <c r="A5239" s="270" t="s">
        <v>10230</v>
      </c>
      <c r="B5239" s="270" t="s">
        <v>10231</v>
      </c>
      <c r="C5239" s="270">
        <v>2570</v>
      </c>
      <c r="D5239" s="270">
        <v>1031.76</v>
      </c>
      <c r="E5239" s="270">
        <v>14</v>
      </c>
      <c r="F5239" s="270">
        <v>0.25</v>
      </c>
      <c r="G5239" s="270" t="s">
        <v>220</v>
      </c>
    </row>
    <row r="5240" spans="1:7">
      <c r="A5240" s="270" t="s">
        <v>10232</v>
      </c>
      <c r="B5240" s="270" t="s">
        <v>10233</v>
      </c>
      <c r="C5240" s="270">
        <v>2849</v>
      </c>
      <c r="D5240" s="270">
        <v>988.67162068965524</v>
      </c>
      <c r="E5240" s="270">
        <v>12</v>
      </c>
      <c r="F5240" s="270">
        <v>4.07</v>
      </c>
      <c r="G5240" s="270" t="s">
        <v>223</v>
      </c>
    </row>
    <row r="5241" spans="1:7">
      <c r="A5241" s="270" t="s">
        <v>10234</v>
      </c>
      <c r="B5241" s="270" t="s">
        <v>10235</v>
      </c>
      <c r="C5241" s="270">
        <v>2388</v>
      </c>
      <c r="D5241" s="270">
        <v>940.95</v>
      </c>
      <c r="E5241" s="270">
        <v>10</v>
      </c>
      <c r="F5241" s="270">
        <v>6.2931250000000007</v>
      </c>
      <c r="G5241" s="270" t="s">
        <v>226</v>
      </c>
    </row>
    <row r="5242" spans="1:7">
      <c r="A5242" s="270" t="s">
        <v>10236</v>
      </c>
      <c r="B5242" s="270" t="s">
        <v>10237</v>
      </c>
      <c r="C5242" s="270">
        <v>2460</v>
      </c>
      <c r="D5242" s="270">
        <v>898</v>
      </c>
      <c r="E5242" s="270">
        <v>8</v>
      </c>
      <c r="F5242" s="270">
        <v>2.925238095238095</v>
      </c>
      <c r="G5242" s="270" t="s">
        <v>223</v>
      </c>
    </row>
    <row r="5243" spans="1:7">
      <c r="A5243" s="270" t="s">
        <v>10238</v>
      </c>
      <c r="B5243" s="270" t="s">
        <v>10239</v>
      </c>
      <c r="C5243" s="270">
        <v>2483</v>
      </c>
      <c r="D5243" s="270">
        <v>988.88499999999999</v>
      </c>
      <c r="E5243" s="270">
        <v>12</v>
      </c>
      <c r="F5243" s="270">
        <v>0.81</v>
      </c>
      <c r="G5243" s="270" t="s">
        <v>220</v>
      </c>
    </row>
    <row r="5244" spans="1:7">
      <c r="A5244" s="270" t="s">
        <v>10240</v>
      </c>
      <c r="B5244" s="270" t="s">
        <v>10241</v>
      </c>
      <c r="C5244" s="270">
        <v>2769</v>
      </c>
      <c r="D5244" s="270">
        <v>1123.9680000000001</v>
      </c>
      <c r="E5244" s="270">
        <v>17</v>
      </c>
      <c r="F5244" s="270">
        <v>3.34</v>
      </c>
      <c r="G5244" s="270" t="s">
        <v>223</v>
      </c>
    </row>
    <row r="5245" spans="1:7">
      <c r="A5245" s="270" t="s">
        <v>10242</v>
      </c>
      <c r="B5245" s="270" t="s">
        <v>10241</v>
      </c>
      <c r="C5245" s="270">
        <v>2850</v>
      </c>
      <c r="D5245" s="270">
        <v>1123.9680000000001</v>
      </c>
      <c r="E5245" s="270">
        <v>17</v>
      </c>
      <c r="F5245" s="270">
        <v>3.34</v>
      </c>
      <c r="G5245" s="270" t="s">
        <v>223</v>
      </c>
    </row>
    <row r="5246" spans="1:7">
      <c r="A5246" s="270" t="s">
        <v>10243</v>
      </c>
      <c r="B5246" s="270" t="s">
        <v>10244</v>
      </c>
      <c r="C5246" s="270">
        <v>2824</v>
      </c>
      <c r="D5246" s="270">
        <v>1034.1118666666666</v>
      </c>
      <c r="E5246" s="270">
        <v>14</v>
      </c>
      <c r="F5246" s="270">
        <v>6.74</v>
      </c>
      <c r="G5246" s="270" t="s">
        <v>226</v>
      </c>
    </row>
    <row r="5247" spans="1:7">
      <c r="A5247" s="270" t="s">
        <v>10245</v>
      </c>
      <c r="B5247" s="270" t="s">
        <v>10246</v>
      </c>
      <c r="C5247" s="270">
        <v>2574</v>
      </c>
      <c r="D5247" s="270">
        <v>1024.7762</v>
      </c>
      <c r="E5247" s="270">
        <v>13</v>
      </c>
      <c r="F5247" s="270">
        <v>0.71</v>
      </c>
      <c r="G5247" s="270" t="s">
        <v>220</v>
      </c>
    </row>
    <row r="5248" spans="1:7">
      <c r="A5248" s="270" t="s">
        <v>10247</v>
      </c>
      <c r="B5248" s="270" t="s">
        <v>10248</v>
      </c>
      <c r="C5248" s="270">
        <v>2620</v>
      </c>
      <c r="D5248" s="270">
        <v>1040</v>
      </c>
      <c r="E5248" s="270">
        <v>14</v>
      </c>
      <c r="F5248" s="270">
        <v>0.04</v>
      </c>
      <c r="G5248" s="270" t="s">
        <v>217</v>
      </c>
    </row>
    <row r="5249" spans="1:7">
      <c r="A5249" s="270" t="s">
        <v>10249</v>
      </c>
      <c r="B5249" s="270" t="s">
        <v>10250</v>
      </c>
      <c r="C5249" s="270">
        <v>2474</v>
      </c>
      <c r="D5249" s="270">
        <v>906</v>
      </c>
      <c r="E5249" s="270">
        <v>9</v>
      </c>
      <c r="F5249" s="270">
        <v>2.0321052631578942</v>
      </c>
      <c r="G5249" s="270" t="s">
        <v>220</v>
      </c>
    </row>
    <row r="5250" spans="1:7">
      <c r="A5250" s="270" t="s">
        <v>10251</v>
      </c>
      <c r="B5250" s="270" t="s">
        <v>10252</v>
      </c>
      <c r="C5250" s="270">
        <v>2400</v>
      </c>
      <c r="D5250" s="270">
        <v>1008.583</v>
      </c>
      <c r="E5250" s="270">
        <v>13</v>
      </c>
      <c r="F5250" s="270">
        <v>4.83</v>
      </c>
      <c r="G5250" s="270" t="s">
        <v>223</v>
      </c>
    </row>
    <row r="5251" spans="1:7">
      <c r="A5251" s="270" t="s">
        <v>10253</v>
      </c>
      <c r="B5251" s="270" t="s">
        <v>10252</v>
      </c>
      <c r="C5251" s="270">
        <v>2655</v>
      </c>
      <c r="D5251" s="270">
        <v>1008.583</v>
      </c>
      <c r="E5251" s="270">
        <v>13</v>
      </c>
      <c r="F5251" s="270">
        <v>1.96</v>
      </c>
      <c r="G5251" s="270" t="s">
        <v>220</v>
      </c>
    </row>
    <row r="5252" spans="1:7">
      <c r="A5252" s="270" t="s">
        <v>10254</v>
      </c>
      <c r="B5252" s="270" t="s">
        <v>10255</v>
      </c>
      <c r="C5252" s="270">
        <v>2000</v>
      </c>
      <c r="D5252" s="270">
        <v>1129</v>
      </c>
      <c r="E5252" s="270">
        <v>17</v>
      </c>
      <c r="F5252" s="270">
        <v>0</v>
      </c>
      <c r="G5252" s="270" t="s">
        <v>217</v>
      </c>
    </row>
    <row r="5253" spans="1:7">
      <c r="A5253" s="270" t="s">
        <v>10256</v>
      </c>
      <c r="B5253" s="270" t="s">
        <v>10255</v>
      </c>
      <c r="C5253" s="270">
        <v>2795</v>
      </c>
      <c r="D5253" s="270">
        <v>1063</v>
      </c>
      <c r="E5253" s="270">
        <v>15</v>
      </c>
      <c r="F5253" s="270">
        <v>1.7092537313432823</v>
      </c>
      <c r="G5253" s="270" t="s">
        <v>220</v>
      </c>
    </row>
    <row r="5254" spans="1:7">
      <c r="A5254" s="270" t="s">
        <v>10257</v>
      </c>
      <c r="B5254" s="270" t="s">
        <v>10258</v>
      </c>
      <c r="C5254" s="270">
        <v>2795</v>
      </c>
      <c r="D5254" s="270">
        <v>1019.7131145833332</v>
      </c>
      <c r="E5254" s="270">
        <v>13</v>
      </c>
      <c r="F5254" s="270">
        <v>2.1</v>
      </c>
      <c r="G5254" s="270" t="s">
        <v>220</v>
      </c>
    </row>
    <row r="5255" spans="1:7">
      <c r="A5255" s="270" t="s">
        <v>10259</v>
      </c>
      <c r="B5255" s="270" t="s">
        <v>10260</v>
      </c>
      <c r="C5255" s="270">
        <v>2463</v>
      </c>
      <c r="D5255" s="270">
        <v>892</v>
      </c>
      <c r="E5255" s="270">
        <v>8</v>
      </c>
      <c r="F5255" s="270">
        <v>2.2520000000000002</v>
      </c>
      <c r="G5255" s="270" t="s">
        <v>220</v>
      </c>
    </row>
    <row r="5256" spans="1:7">
      <c r="A5256" s="270" t="s">
        <v>10261</v>
      </c>
      <c r="B5256" s="270" t="s">
        <v>10262</v>
      </c>
      <c r="C5256" s="270">
        <v>2866</v>
      </c>
      <c r="D5256" s="270">
        <v>1020.9242499999999</v>
      </c>
      <c r="E5256" s="270">
        <v>13</v>
      </c>
      <c r="F5256" s="270">
        <v>2.25</v>
      </c>
      <c r="G5256" s="270" t="s">
        <v>220</v>
      </c>
    </row>
    <row r="5257" spans="1:7">
      <c r="A5257" s="270" t="s">
        <v>10263</v>
      </c>
      <c r="B5257" s="270" t="s">
        <v>10264</v>
      </c>
      <c r="C5257" s="270">
        <v>2754</v>
      </c>
      <c r="D5257" s="270">
        <v>1062</v>
      </c>
      <c r="E5257" s="270">
        <v>15</v>
      </c>
      <c r="F5257" s="270">
        <v>0.23333333333333331</v>
      </c>
      <c r="G5257" s="270" t="s">
        <v>220</v>
      </c>
    </row>
    <row r="5258" spans="1:7">
      <c r="A5258" s="270" t="s">
        <v>10265</v>
      </c>
      <c r="B5258" s="270" t="s">
        <v>10266</v>
      </c>
      <c r="C5258" s="270">
        <v>2583</v>
      </c>
      <c r="D5258" s="270">
        <v>1014.5259444444445</v>
      </c>
      <c r="E5258" s="270">
        <v>13</v>
      </c>
      <c r="F5258" s="270">
        <v>3.04</v>
      </c>
      <c r="G5258" s="270" t="s">
        <v>223</v>
      </c>
    </row>
    <row r="5259" spans="1:7">
      <c r="A5259" s="270" t="s">
        <v>10267</v>
      </c>
      <c r="B5259" s="270" t="s">
        <v>10268</v>
      </c>
      <c r="C5259" s="270">
        <v>2756</v>
      </c>
      <c r="D5259" s="270">
        <v>1019.2425333333335</v>
      </c>
      <c r="E5259" s="270">
        <v>13</v>
      </c>
      <c r="F5259" s="270">
        <v>0.14000000000000001</v>
      </c>
      <c r="G5259" s="270" t="s">
        <v>217</v>
      </c>
    </row>
    <row r="5260" spans="1:7">
      <c r="A5260" s="270" t="s">
        <v>10269</v>
      </c>
      <c r="B5260" s="270" t="s">
        <v>10270</v>
      </c>
      <c r="C5260" s="270">
        <v>2875</v>
      </c>
      <c r="D5260" s="270">
        <v>1008.5635000000001</v>
      </c>
      <c r="E5260" s="270">
        <v>13</v>
      </c>
      <c r="F5260" s="270">
        <v>5.47</v>
      </c>
      <c r="G5260" s="270" t="s">
        <v>223</v>
      </c>
    </row>
    <row r="5261" spans="1:7">
      <c r="A5261" s="270" t="s">
        <v>10271</v>
      </c>
      <c r="B5261" s="270" t="s">
        <v>10272</v>
      </c>
      <c r="C5261" s="270">
        <v>2006</v>
      </c>
      <c r="D5261" s="270">
        <v>1057.682</v>
      </c>
      <c r="E5261" s="270">
        <v>15</v>
      </c>
      <c r="F5261" s="270" t="s">
        <v>356</v>
      </c>
      <c r="G5261" s="270" t="s">
        <v>217</v>
      </c>
    </row>
    <row r="5262" spans="1:7">
      <c r="A5262" s="270" t="s">
        <v>10273</v>
      </c>
      <c r="B5262" s="270" t="s">
        <v>10274</v>
      </c>
      <c r="C5262" s="270">
        <v>2756</v>
      </c>
      <c r="D5262" s="270">
        <v>1019.2425333333335</v>
      </c>
      <c r="E5262" s="270">
        <v>13</v>
      </c>
      <c r="F5262" s="270">
        <v>1.3</v>
      </c>
      <c r="G5262" s="270" t="s">
        <v>220</v>
      </c>
    </row>
    <row r="5263" spans="1:7">
      <c r="A5263" s="270" t="s">
        <v>10275</v>
      </c>
      <c r="B5263" s="270" t="s">
        <v>10276</v>
      </c>
      <c r="C5263" s="270">
        <v>2836</v>
      </c>
      <c r="D5263" s="270">
        <v>934.63233333333335</v>
      </c>
      <c r="E5263" s="270">
        <v>10</v>
      </c>
      <c r="F5263" s="270">
        <v>12.53</v>
      </c>
      <c r="G5263" s="270" t="s">
        <v>229</v>
      </c>
    </row>
    <row r="5264" spans="1:7">
      <c r="A5264" s="270" t="s">
        <v>10277</v>
      </c>
      <c r="B5264" s="270" t="s">
        <v>10278</v>
      </c>
      <c r="C5264" s="270">
        <v>2795</v>
      </c>
      <c r="D5264" s="270">
        <v>1019.7131145833332</v>
      </c>
      <c r="E5264" s="270">
        <v>13</v>
      </c>
      <c r="F5264" s="270">
        <v>1.71</v>
      </c>
      <c r="G5264" s="270" t="s">
        <v>220</v>
      </c>
    </row>
    <row r="5265" spans="1:7">
      <c r="A5265" s="270" t="s">
        <v>10279</v>
      </c>
      <c r="B5265" s="270" t="s">
        <v>10280</v>
      </c>
      <c r="C5265" s="270">
        <v>2460</v>
      </c>
      <c r="D5265" s="270">
        <v>972.21400000000006</v>
      </c>
      <c r="E5265" s="270">
        <v>11</v>
      </c>
      <c r="F5265" s="270">
        <v>2.925238095238095</v>
      </c>
      <c r="G5265" s="270" t="s">
        <v>223</v>
      </c>
    </row>
    <row r="5266" spans="1:7">
      <c r="A5266" s="270" t="s">
        <v>10281</v>
      </c>
      <c r="B5266" s="270" t="s">
        <v>10282</v>
      </c>
      <c r="C5266" s="270">
        <v>2157</v>
      </c>
      <c r="D5266" s="270">
        <v>1050.2356666666667</v>
      </c>
      <c r="E5266" s="270">
        <v>14</v>
      </c>
      <c r="F5266" s="270">
        <v>0.54</v>
      </c>
      <c r="G5266" s="270" t="s">
        <v>220</v>
      </c>
    </row>
    <row r="5267" spans="1:7">
      <c r="A5267" s="270" t="s">
        <v>10283</v>
      </c>
      <c r="B5267" s="270" t="s">
        <v>10282</v>
      </c>
      <c r="C5267" s="270">
        <v>2665</v>
      </c>
      <c r="D5267" s="270">
        <v>1029.3301875</v>
      </c>
      <c r="E5267" s="270">
        <v>14</v>
      </c>
      <c r="F5267" s="270">
        <v>3.9</v>
      </c>
      <c r="G5267" s="270" t="s">
        <v>223</v>
      </c>
    </row>
    <row r="5268" spans="1:7">
      <c r="A5268" s="270" t="s">
        <v>10284</v>
      </c>
      <c r="B5268" s="270" t="s">
        <v>10285</v>
      </c>
      <c r="C5268" s="270">
        <v>2560</v>
      </c>
      <c r="D5268" s="270">
        <v>956.941222222222</v>
      </c>
      <c r="E5268" s="270">
        <v>11</v>
      </c>
      <c r="F5268" s="270">
        <v>0.02</v>
      </c>
      <c r="G5268" s="270" t="s">
        <v>217</v>
      </c>
    </row>
    <row r="5269" spans="1:7">
      <c r="A5269" s="270" t="s">
        <v>10286</v>
      </c>
      <c r="B5269" s="270" t="s">
        <v>10287</v>
      </c>
      <c r="C5269" s="270">
        <v>2469</v>
      </c>
      <c r="D5269" s="270">
        <v>951</v>
      </c>
      <c r="E5269" s="270">
        <v>11</v>
      </c>
      <c r="F5269" s="270">
        <v>2.41</v>
      </c>
      <c r="G5269" s="270" t="s">
        <v>223</v>
      </c>
    </row>
    <row r="5270" spans="1:7">
      <c r="A5270" s="270" t="s">
        <v>10288</v>
      </c>
      <c r="B5270" s="270" t="s">
        <v>10289</v>
      </c>
      <c r="C5270" s="270">
        <v>2570</v>
      </c>
      <c r="D5270" s="270">
        <v>1042.2840000000001</v>
      </c>
      <c r="E5270" s="270">
        <v>14</v>
      </c>
      <c r="F5270" s="270">
        <v>0.26</v>
      </c>
      <c r="G5270" s="270" t="s">
        <v>220</v>
      </c>
    </row>
    <row r="5271" spans="1:7">
      <c r="A5271" s="270" t="s">
        <v>10290</v>
      </c>
      <c r="B5271" s="270" t="s">
        <v>10291</v>
      </c>
      <c r="C5271" s="270">
        <v>2586</v>
      </c>
      <c r="D5271" s="270">
        <v>986.60277777777787</v>
      </c>
      <c r="E5271" s="270">
        <v>12</v>
      </c>
      <c r="F5271" s="270">
        <v>2.8</v>
      </c>
      <c r="G5271" s="270" t="s">
        <v>223</v>
      </c>
    </row>
    <row r="5272" spans="1:7">
      <c r="A5272" s="270" t="s">
        <v>10292</v>
      </c>
      <c r="B5272" s="270" t="s">
        <v>10293</v>
      </c>
      <c r="C5272" s="270">
        <v>2580</v>
      </c>
      <c r="D5272" s="270">
        <v>1032.1203829787237</v>
      </c>
      <c r="E5272" s="270">
        <v>14</v>
      </c>
      <c r="F5272" s="270">
        <v>1.57</v>
      </c>
      <c r="G5272" s="270" t="s">
        <v>220</v>
      </c>
    </row>
    <row r="5273" spans="1:7">
      <c r="A5273" s="270" t="s">
        <v>10294</v>
      </c>
      <c r="B5273" s="270" t="s">
        <v>10295</v>
      </c>
      <c r="C5273" s="270">
        <v>2347</v>
      </c>
      <c r="D5273" s="270">
        <v>988</v>
      </c>
      <c r="E5273" s="270">
        <v>12</v>
      </c>
      <c r="F5273" s="270">
        <v>5.0414285714285709</v>
      </c>
      <c r="G5273" s="270" t="s">
        <v>223</v>
      </c>
    </row>
    <row r="5274" spans="1:7">
      <c r="A5274" s="270" t="s">
        <v>10296</v>
      </c>
      <c r="B5274" s="270" t="s">
        <v>10297</v>
      </c>
      <c r="C5274" s="270">
        <v>2572</v>
      </c>
      <c r="D5274" s="270">
        <v>1038.0899999999999</v>
      </c>
      <c r="E5274" s="270">
        <v>14</v>
      </c>
      <c r="F5274" s="270">
        <v>0.54</v>
      </c>
      <c r="G5274" s="270" t="s">
        <v>220</v>
      </c>
    </row>
    <row r="5275" spans="1:7">
      <c r="A5275" s="270" t="s">
        <v>10298</v>
      </c>
      <c r="B5275" s="270" t="s">
        <v>10299</v>
      </c>
      <c r="C5275" s="270">
        <v>2515</v>
      </c>
      <c r="D5275" s="270">
        <v>1064.8399999999999</v>
      </c>
      <c r="E5275" s="270">
        <v>15</v>
      </c>
      <c r="F5275" s="270">
        <v>7.0000000000000007E-2</v>
      </c>
      <c r="G5275" s="270" t="s">
        <v>217</v>
      </c>
    </row>
    <row r="5276" spans="1:7">
      <c r="A5276" s="270" t="s">
        <v>10300</v>
      </c>
      <c r="B5276" s="270" t="s">
        <v>10301</v>
      </c>
      <c r="C5276" s="270">
        <v>2849</v>
      </c>
      <c r="D5276" s="270">
        <v>988.67162068965524</v>
      </c>
      <c r="E5276" s="270">
        <v>12</v>
      </c>
      <c r="F5276" s="270">
        <v>3.98</v>
      </c>
      <c r="G5276" s="270" t="s">
        <v>223</v>
      </c>
    </row>
    <row r="5277" spans="1:7">
      <c r="A5277" s="270" t="s">
        <v>10302</v>
      </c>
      <c r="B5277" s="270" t="s">
        <v>10303</v>
      </c>
      <c r="C5277" s="270">
        <v>2454</v>
      </c>
      <c r="D5277" s="270">
        <v>976</v>
      </c>
      <c r="E5277" s="270">
        <v>12</v>
      </c>
      <c r="F5277" s="270">
        <v>3.11</v>
      </c>
      <c r="G5277" s="270" t="s">
        <v>223</v>
      </c>
    </row>
    <row r="5278" spans="1:7">
      <c r="A5278" s="270" t="s">
        <v>10304</v>
      </c>
      <c r="B5278" s="270" t="s">
        <v>10305</v>
      </c>
      <c r="C5278" s="270">
        <v>2120</v>
      </c>
      <c r="D5278" s="270">
        <v>1092.749</v>
      </c>
      <c r="E5278" s="270">
        <v>16</v>
      </c>
      <c r="F5278" s="270">
        <v>0</v>
      </c>
      <c r="G5278" s="270" t="s">
        <v>217</v>
      </c>
    </row>
    <row r="5279" spans="1:7">
      <c r="A5279" s="270" t="s">
        <v>10306</v>
      </c>
      <c r="B5279" s="270" t="s">
        <v>10307</v>
      </c>
      <c r="C5279" s="270">
        <v>2322</v>
      </c>
      <c r="D5279" s="270">
        <v>1045.0440000000001</v>
      </c>
      <c r="E5279" s="270">
        <v>14</v>
      </c>
      <c r="F5279" s="270">
        <v>0.03</v>
      </c>
      <c r="G5279" s="270" t="s">
        <v>217</v>
      </c>
    </row>
    <row r="5280" spans="1:7">
      <c r="A5280" s="270" t="s">
        <v>10308</v>
      </c>
      <c r="B5280" s="270" t="s">
        <v>10309</v>
      </c>
      <c r="C5280" s="270">
        <v>2625</v>
      </c>
      <c r="D5280" s="270" t="s">
        <v>356</v>
      </c>
      <c r="E5280" s="270" t="s">
        <v>356</v>
      </c>
      <c r="F5280" s="270">
        <v>3.86</v>
      </c>
      <c r="G5280" s="270" t="s">
        <v>223</v>
      </c>
    </row>
    <row r="5281" spans="1:7">
      <c r="A5281" s="270" t="s">
        <v>10310</v>
      </c>
      <c r="B5281" s="270" t="s">
        <v>10311</v>
      </c>
      <c r="C5281" s="270">
        <v>2810</v>
      </c>
      <c r="D5281" s="270">
        <v>997.95533333333356</v>
      </c>
      <c r="E5281" s="270">
        <v>12</v>
      </c>
      <c r="F5281" s="270">
        <v>3.62</v>
      </c>
      <c r="G5281" s="270" t="s">
        <v>223</v>
      </c>
    </row>
    <row r="5282" spans="1:7">
      <c r="A5282" s="270" t="s">
        <v>10312</v>
      </c>
      <c r="B5282" s="270" t="s">
        <v>10313</v>
      </c>
      <c r="C5282" s="270">
        <v>2820</v>
      </c>
      <c r="D5282" s="270">
        <v>1000.8164999999998</v>
      </c>
      <c r="E5282" s="270">
        <v>12</v>
      </c>
      <c r="F5282" s="270">
        <v>2.69</v>
      </c>
      <c r="G5282" s="270" t="s">
        <v>223</v>
      </c>
    </row>
    <row r="5283" spans="1:7">
      <c r="A5283" s="270" t="s">
        <v>10314</v>
      </c>
      <c r="B5283" s="270" t="s">
        <v>10315</v>
      </c>
      <c r="C5283" s="270">
        <v>2866</v>
      </c>
      <c r="D5283" s="270">
        <v>1020.9242499999999</v>
      </c>
      <c r="E5283" s="270">
        <v>13</v>
      </c>
      <c r="F5283" s="270">
        <v>2.71</v>
      </c>
      <c r="G5283" s="270" t="s">
        <v>223</v>
      </c>
    </row>
    <row r="5284" spans="1:7">
      <c r="A5284" s="270" t="s">
        <v>10316</v>
      </c>
      <c r="B5284" s="270" t="s">
        <v>10317</v>
      </c>
      <c r="C5284" s="270">
        <v>2912</v>
      </c>
      <c r="D5284" s="270" t="s">
        <v>356</v>
      </c>
      <c r="E5284" s="270" t="s">
        <v>356</v>
      </c>
      <c r="F5284" s="270">
        <v>0.21</v>
      </c>
      <c r="G5284" s="270" t="s">
        <v>220</v>
      </c>
    </row>
    <row r="5285" spans="1:7">
      <c r="A5285" s="270" t="s">
        <v>10318</v>
      </c>
      <c r="B5285" s="270" t="s">
        <v>10319</v>
      </c>
      <c r="C5285" s="270">
        <v>2444</v>
      </c>
      <c r="D5285" s="270">
        <v>938.21100000000001</v>
      </c>
      <c r="E5285" s="270">
        <v>10</v>
      </c>
      <c r="F5285" s="270">
        <v>1.5024999999999999</v>
      </c>
      <c r="G5285" s="270" t="s">
        <v>220</v>
      </c>
    </row>
    <row r="5286" spans="1:7">
      <c r="A5286" s="270" t="s">
        <v>10320</v>
      </c>
      <c r="B5286" s="270" t="s">
        <v>10321</v>
      </c>
      <c r="C5286" s="270">
        <v>2594</v>
      </c>
      <c r="D5286" s="270">
        <v>951</v>
      </c>
      <c r="E5286" s="270">
        <v>11</v>
      </c>
      <c r="F5286" s="270">
        <v>3.26</v>
      </c>
      <c r="G5286" s="270" t="s">
        <v>223</v>
      </c>
    </row>
    <row r="5287" spans="1:7">
      <c r="A5287" s="270" t="s">
        <v>10322</v>
      </c>
      <c r="B5287" s="270" t="s">
        <v>10323</v>
      </c>
      <c r="C5287" s="270">
        <v>2660</v>
      </c>
      <c r="D5287" s="270">
        <v>1021.601</v>
      </c>
      <c r="E5287" s="270">
        <v>13</v>
      </c>
      <c r="F5287" s="270">
        <v>2.44</v>
      </c>
      <c r="G5287" s="270" t="s">
        <v>223</v>
      </c>
    </row>
    <row r="5288" spans="1:7">
      <c r="A5288" s="270" t="s">
        <v>10324</v>
      </c>
      <c r="B5288" s="270" t="s">
        <v>10325</v>
      </c>
      <c r="C5288" s="270">
        <v>2732</v>
      </c>
      <c r="D5288" s="270">
        <v>1039.027</v>
      </c>
      <c r="E5288" s="270">
        <v>14</v>
      </c>
      <c r="F5288" s="270">
        <v>3.8333333333333335</v>
      </c>
      <c r="G5288" s="270" t="s">
        <v>223</v>
      </c>
    </row>
    <row r="5289" spans="1:7">
      <c r="A5289" s="270" t="s">
        <v>10326</v>
      </c>
      <c r="B5289" s="270" t="s">
        <v>10327</v>
      </c>
      <c r="C5289" s="270">
        <v>2669</v>
      </c>
      <c r="D5289" s="270">
        <v>1026.8134000000002</v>
      </c>
      <c r="E5289" s="270">
        <v>14</v>
      </c>
      <c r="F5289" s="270">
        <v>6.47</v>
      </c>
      <c r="G5289" s="270" t="s">
        <v>226</v>
      </c>
    </row>
    <row r="5290" spans="1:7">
      <c r="A5290" s="270" t="s">
        <v>10328</v>
      </c>
      <c r="B5290" s="270" t="s">
        <v>10329</v>
      </c>
      <c r="C5290" s="270">
        <v>2447</v>
      </c>
      <c r="D5290" s="270">
        <v>880</v>
      </c>
      <c r="E5290" s="270">
        <v>8</v>
      </c>
      <c r="F5290" s="270">
        <v>4.29</v>
      </c>
      <c r="G5290" s="270" t="s">
        <v>223</v>
      </c>
    </row>
    <row r="5291" spans="1:7">
      <c r="A5291" s="270" t="s">
        <v>10330</v>
      </c>
      <c r="B5291" s="270" t="s">
        <v>10331</v>
      </c>
      <c r="C5291" s="270">
        <v>2640</v>
      </c>
      <c r="D5291" s="270">
        <v>1051.6130000000001</v>
      </c>
      <c r="E5291" s="270">
        <v>15</v>
      </c>
      <c r="F5291" s="270">
        <v>0.67</v>
      </c>
      <c r="G5291" s="270" t="s">
        <v>220</v>
      </c>
    </row>
    <row r="5292" spans="1:7">
      <c r="A5292" s="270" t="s">
        <v>10332</v>
      </c>
      <c r="B5292" s="270" t="s">
        <v>10333</v>
      </c>
      <c r="C5292" s="270">
        <v>2880</v>
      </c>
      <c r="D5292" s="270">
        <v>1012.1573000000001</v>
      </c>
      <c r="E5292" s="270">
        <v>13</v>
      </c>
      <c r="F5292" s="270">
        <v>14.13</v>
      </c>
      <c r="G5292" s="270" t="s">
        <v>229</v>
      </c>
    </row>
    <row r="5293" spans="1:7">
      <c r="A5293" s="270" t="s">
        <v>10334</v>
      </c>
      <c r="B5293" s="270" t="s">
        <v>10335</v>
      </c>
      <c r="C5293" s="270">
        <v>2731</v>
      </c>
      <c r="D5293" s="270">
        <v>1043.423</v>
      </c>
      <c r="E5293" s="270">
        <v>14</v>
      </c>
      <c r="F5293" s="270">
        <v>2.59</v>
      </c>
      <c r="G5293" s="270" t="s">
        <v>223</v>
      </c>
    </row>
    <row r="5294" spans="1:7">
      <c r="A5294" s="270" t="s">
        <v>10336</v>
      </c>
      <c r="B5294" s="270" t="s">
        <v>10337</v>
      </c>
      <c r="C5294" s="270">
        <v>2622</v>
      </c>
      <c r="D5294" s="270">
        <v>0</v>
      </c>
      <c r="E5294" s="270">
        <v>1</v>
      </c>
      <c r="F5294" s="270">
        <v>2.2444444444444436</v>
      </c>
      <c r="G5294" s="270" t="s">
        <v>220</v>
      </c>
    </row>
    <row r="5295" spans="1:7">
      <c r="A5295" s="270" t="s">
        <v>10338</v>
      </c>
      <c r="B5295" s="270" t="s">
        <v>10339</v>
      </c>
      <c r="C5295" s="270">
        <v>2422</v>
      </c>
      <c r="D5295" s="270">
        <v>1008</v>
      </c>
      <c r="E5295" s="270">
        <v>13</v>
      </c>
      <c r="F5295" s="270">
        <v>2.7056666666666671</v>
      </c>
      <c r="G5295" s="270" t="s">
        <v>223</v>
      </c>
    </row>
    <row r="5296" spans="1:7">
      <c r="A5296" s="270" t="s">
        <v>10340</v>
      </c>
      <c r="B5296" s="270" t="s">
        <v>10341</v>
      </c>
      <c r="C5296" s="270">
        <v>2880</v>
      </c>
      <c r="D5296" s="270">
        <v>971</v>
      </c>
      <c r="E5296" s="270">
        <v>11</v>
      </c>
      <c r="F5296" s="270">
        <v>13.47</v>
      </c>
      <c r="G5296" s="270" t="s">
        <v>229</v>
      </c>
    </row>
    <row r="5297" spans="1:7">
      <c r="A5297" s="270" t="s">
        <v>10342</v>
      </c>
      <c r="B5297" s="270" t="s">
        <v>10343</v>
      </c>
      <c r="C5297" s="270">
        <v>2870</v>
      </c>
      <c r="D5297" s="270">
        <v>1035.54</v>
      </c>
      <c r="E5297" s="270">
        <v>14</v>
      </c>
      <c r="F5297" s="270">
        <v>3.13</v>
      </c>
      <c r="G5297" s="270" t="s">
        <v>223</v>
      </c>
    </row>
    <row r="5298" spans="1:7">
      <c r="A5298" s="270" t="s">
        <v>10344</v>
      </c>
      <c r="B5298" s="270" t="s">
        <v>10345</v>
      </c>
      <c r="C5298" s="270">
        <v>2850</v>
      </c>
      <c r="D5298" s="270">
        <v>992</v>
      </c>
      <c r="E5298" s="270">
        <v>12</v>
      </c>
      <c r="F5298" s="270">
        <v>4.1500000000000004</v>
      </c>
      <c r="G5298" s="270" t="s">
        <v>223</v>
      </c>
    </row>
    <row r="5299" spans="1:7">
      <c r="A5299" s="270" t="s">
        <v>10346</v>
      </c>
      <c r="B5299" s="270" t="s">
        <v>10347</v>
      </c>
      <c r="C5299" s="270">
        <v>2297</v>
      </c>
      <c r="D5299" s="270">
        <v>966.51400000000001</v>
      </c>
      <c r="E5299" s="270">
        <v>11</v>
      </c>
      <c r="F5299" s="270" t="s">
        <v>356</v>
      </c>
      <c r="G5299" s="270" t="s">
        <v>217</v>
      </c>
    </row>
    <row r="5300" spans="1:7">
      <c r="A5300" s="270" t="s">
        <v>10348</v>
      </c>
      <c r="B5300" s="270" t="s">
        <v>10349</v>
      </c>
      <c r="C5300" s="270">
        <v>2546</v>
      </c>
      <c r="D5300" s="270">
        <v>998</v>
      </c>
      <c r="E5300" s="270">
        <v>12</v>
      </c>
      <c r="F5300" s="270">
        <v>3.69</v>
      </c>
      <c r="G5300" s="270" t="s">
        <v>223</v>
      </c>
    </row>
    <row r="5301" spans="1:7">
      <c r="A5301" s="270" t="s">
        <v>10350</v>
      </c>
      <c r="B5301" s="270" t="s">
        <v>10351</v>
      </c>
      <c r="C5301" s="270">
        <v>2446</v>
      </c>
      <c r="D5301" s="270">
        <v>980.78812195121952</v>
      </c>
      <c r="E5301" s="270">
        <v>12</v>
      </c>
      <c r="F5301" s="270">
        <v>3.27</v>
      </c>
      <c r="G5301" s="270" t="s">
        <v>223</v>
      </c>
    </row>
    <row r="5302" spans="1:7">
      <c r="A5302" s="270" t="s">
        <v>10352</v>
      </c>
      <c r="B5302" s="270" t="s">
        <v>10353</v>
      </c>
      <c r="C5302" s="270">
        <v>2350</v>
      </c>
      <c r="D5302" s="270">
        <v>1079</v>
      </c>
      <c r="E5302" s="270">
        <v>16</v>
      </c>
      <c r="F5302" s="270">
        <v>3.8563636363636364</v>
      </c>
      <c r="G5302" s="270" t="s">
        <v>223</v>
      </c>
    </row>
    <row r="5303" spans="1:7">
      <c r="A5303" s="270" t="s">
        <v>10354</v>
      </c>
      <c r="B5303" s="270" t="s">
        <v>10355</v>
      </c>
      <c r="C5303" s="270">
        <v>2400</v>
      </c>
      <c r="D5303" s="270">
        <v>1010.6192222222222</v>
      </c>
      <c r="E5303" s="270">
        <v>13</v>
      </c>
      <c r="F5303" s="270">
        <v>7.14</v>
      </c>
      <c r="G5303" s="270" t="s">
        <v>226</v>
      </c>
    </row>
    <row r="5304" spans="1:7">
      <c r="A5304" s="270" t="s">
        <v>10356</v>
      </c>
      <c r="B5304" s="270" t="s">
        <v>10357</v>
      </c>
      <c r="C5304" s="270">
        <v>2420</v>
      </c>
      <c r="D5304" s="270">
        <v>987.50299999999993</v>
      </c>
      <c r="E5304" s="270">
        <v>12</v>
      </c>
      <c r="F5304" s="270">
        <v>1.8</v>
      </c>
      <c r="G5304" s="270" t="s">
        <v>220</v>
      </c>
    </row>
    <row r="5305" spans="1:7">
      <c r="A5305" s="270" t="s">
        <v>10358</v>
      </c>
      <c r="B5305" s="270" t="s">
        <v>10359</v>
      </c>
      <c r="C5305" s="270">
        <v>2319</v>
      </c>
      <c r="D5305" s="270">
        <v>937.38800000000003</v>
      </c>
      <c r="E5305" s="270">
        <v>10</v>
      </c>
      <c r="F5305" s="270">
        <v>0.59333333333333338</v>
      </c>
      <c r="G5305" s="270" t="s">
        <v>220</v>
      </c>
    </row>
    <row r="5306" spans="1:7">
      <c r="A5306" s="270" t="s">
        <v>10360</v>
      </c>
      <c r="B5306" s="270" t="s">
        <v>10361</v>
      </c>
      <c r="C5306" s="270">
        <v>2836</v>
      </c>
      <c r="D5306" s="270">
        <v>1024.75</v>
      </c>
      <c r="E5306" s="270">
        <v>13</v>
      </c>
      <c r="F5306" s="270">
        <v>13.37</v>
      </c>
      <c r="G5306" s="270" t="s">
        <v>229</v>
      </c>
    </row>
    <row r="5307" spans="1:7">
      <c r="A5307" s="270" t="s">
        <v>10362</v>
      </c>
      <c r="B5307" s="270" t="s">
        <v>10361</v>
      </c>
      <c r="C5307" s="270">
        <v>2840</v>
      </c>
      <c r="D5307" s="270">
        <v>1024.75</v>
      </c>
      <c r="E5307" s="270">
        <v>13</v>
      </c>
      <c r="F5307" s="270">
        <v>13.37</v>
      </c>
      <c r="G5307" s="270" t="s">
        <v>229</v>
      </c>
    </row>
    <row r="5308" spans="1:7">
      <c r="A5308" s="270" t="s">
        <v>10363</v>
      </c>
      <c r="B5308" s="270" t="s">
        <v>10364</v>
      </c>
      <c r="C5308" s="270">
        <v>2372</v>
      </c>
      <c r="D5308" s="270">
        <v>907.58600000000001</v>
      </c>
      <c r="E5308" s="270">
        <v>9</v>
      </c>
      <c r="F5308" s="270">
        <v>3.8971428571428568</v>
      </c>
      <c r="G5308" s="270" t="s">
        <v>223</v>
      </c>
    </row>
    <row r="5309" spans="1:7">
      <c r="A5309" s="270" t="s">
        <v>10365</v>
      </c>
      <c r="B5309" s="270" t="s">
        <v>10366</v>
      </c>
      <c r="C5309" s="270">
        <v>2551</v>
      </c>
      <c r="D5309" s="270">
        <v>952.75</v>
      </c>
      <c r="E5309" s="270">
        <v>11</v>
      </c>
      <c r="F5309" s="270">
        <v>5.66</v>
      </c>
      <c r="G5309" s="270" t="s">
        <v>223</v>
      </c>
    </row>
    <row r="5310" spans="1:7">
      <c r="A5310" s="270" t="s">
        <v>10367</v>
      </c>
      <c r="B5310" s="270" t="s">
        <v>10368</v>
      </c>
      <c r="C5310" s="270">
        <v>2821</v>
      </c>
      <c r="D5310" s="270">
        <v>988.23900000000003</v>
      </c>
      <c r="E5310" s="270">
        <v>12</v>
      </c>
      <c r="F5310" s="270">
        <v>3.45</v>
      </c>
      <c r="G5310" s="270" t="s">
        <v>223</v>
      </c>
    </row>
    <row r="5311" spans="1:7">
      <c r="A5311" s="270" t="s">
        <v>10369</v>
      </c>
      <c r="B5311" s="270" t="s">
        <v>10370</v>
      </c>
      <c r="C5311" s="270">
        <v>2821</v>
      </c>
      <c r="D5311" s="270">
        <v>988.23900000000003</v>
      </c>
      <c r="E5311" s="270">
        <v>12</v>
      </c>
      <c r="F5311" s="270">
        <v>3.66</v>
      </c>
      <c r="G5311" s="270" t="s">
        <v>223</v>
      </c>
    </row>
    <row r="5312" spans="1:7">
      <c r="A5312" s="270" t="s">
        <v>10371</v>
      </c>
      <c r="B5312" s="270" t="s">
        <v>10372</v>
      </c>
      <c r="C5312" s="270">
        <v>2340</v>
      </c>
      <c r="D5312" s="270">
        <v>1081.556</v>
      </c>
      <c r="E5312" s="270">
        <v>16</v>
      </c>
      <c r="F5312" s="270">
        <v>2.4462068965517245</v>
      </c>
      <c r="G5312" s="270" t="s">
        <v>223</v>
      </c>
    </row>
    <row r="5313" spans="1:7">
      <c r="A5313" s="270" t="s">
        <v>10373</v>
      </c>
      <c r="B5313" s="270" t="s">
        <v>10374</v>
      </c>
      <c r="C5313" s="270">
        <v>2450</v>
      </c>
      <c r="D5313" s="270">
        <v>973.96094117647056</v>
      </c>
      <c r="E5313" s="270">
        <v>11</v>
      </c>
      <c r="F5313" s="270">
        <v>3.04</v>
      </c>
      <c r="G5313" s="270" t="s">
        <v>223</v>
      </c>
    </row>
    <row r="5314" spans="1:7">
      <c r="A5314" s="270" t="s">
        <v>10375</v>
      </c>
      <c r="B5314" s="270" t="s">
        <v>10376</v>
      </c>
      <c r="C5314" s="270">
        <v>2338</v>
      </c>
      <c r="D5314" s="270">
        <v>1064</v>
      </c>
      <c r="E5314" s="270">
        <v>15</v>
      </c>
      <c r="F5314" s="270">
        <v>3.3975</v>
      </c>
      <c r="G5314" s="270" t="s">
        <v>223</v>
      </c>
    </row>
    <row r="5315" spans="1:7">
      <c r="A5315" s="270" t="s">
        <v>10377</v>
      </c>
      <c r="B5315" s="270" t="s">
        <v>10378</v>
      </c>
      <c r="C5315" s="270">
        <v>2644</v>
      </c>
      <c r="D5315" s="270">
        <v>1049.5958461538462</v>
      </c>
      <c r="E5315" s="270">
        <v>14</v>
      </c>
      <c r="F5315" s="270">
        <v>2.92</v>
      </c>
      <c r="G5315" s="270" t="s">
        <v>223</v>
      </c>
    </row>
    <row r="5316" spans="1:7">
      <c r="A5316" s="270" t="s">
        <v>10379</v>
      </c>
      <c r="B5316" s="270" t="s">
        <v>10380</v>
      </c>
      <c r="C5316" s="270">
        <v>2715</v>
      </c>
      <c r="D5316" s="270">
        <v>1024.0194999999999</v>
      </c>
      <c r="E5316" s="270">
        <v>13</v>
      </c>
      <c r="F5316" s="270">
        <v>6.11</v>
      </c>
      <c r="G5316" s="270" t="s">
        <v>226</v>
      </c>
    </row>
    <row r="5317" spans="1:7">
      <c r="A5317" s="270" t="s">
        <v>10381</v>
      </c>
      <c r="B5317" s="270" t="s">
        <v>10382</v>
      </c>
      <c r="C5317" s="270">
        <v>2835</v>
      </c>
      <c r="D5317" s="270">
        <v>1054.0740000000001</v>
      </c>
      <c r="E5317" s="270">
        <v>15</v>
      </c>
      <c r="F5317" s="270">
        <v>10.91</v>
      </c>
      <c r="G5317" s="270" t="s">
        <v>229</v>
      </c>
    </row>
    <row r="5318" spans="1:7">
      <c r="A5318" s="270" t="s">
        <v>10383</v>
      </c>
      <c r="B5318" s="270" t="s">
        <v>10384</v>
      </c>
      <c r="C5318" s="270">
        <v>2620</v>
      </c>
      <c r="D5318" s="270">
        <v>1075.3440000000001</v>
      </c>
      <c r="E5318" s="270">
        <v>15</v>
      </c>
      <c r="F5318" s="270">
        <v>0.48000000000000004</v>
      </c>
      <c r="G5318" s="270" t="s">
        <v>220</v>
      </c>
    </row>
    <row r="5319" spans="1:7">
      <c r="A5319" s="270" t="s">
        <v>10385</v>
      </c>
      <c r="B5319" s="270" t="s">
        <v>10386</v>
      </c>
      <c r="C5319" s="270">
        <v>2633</v>
      </c>
      <c r="D5319" s="270">
        <v>1022.2565999999999</v>
      </c>
      <c r="E5319" s="270">
        <v>13</v>
      </c>
      <c r="F5319" s="270">
        <v>5.43</v>
      </c>
      <c r="G5319" s="270" t="s">
        <v>223</v>
      </c>
    </row>
    <row r="5320" spans="1:7">
      <c r="A5320" s="270" t="s">
        <v>10387</v>
      </c>
      <c r="B5320" s="270" t="s">
        <v>10388</v>
      </c>
      <c r="C5320" s="270">
        <v>2369</v>
      </c>
      <c r="D5320" s="270">
        <v>840.44600000000003</v>
      </c>
      <c r="E5320" s="270">
        <v>6</v>
      </c>
      <c r="F5320" s="270">
        <v>3.87</v>
      </c>
      <c r="G5320" s="270" t="s">
        <v>223</v>
      </c>
    </row>
    <row r="5321" spans="1:7">
      <c r="A5321" s="270" t="s">
        <v>10389</v>
      </c>
      <c r="B5321" s="270" t="s">
        <v>10390</v>
      </c>
      <c r="C5321" s="270">
        <v>2290</v>
      </c>
      <c r="D5321" s="270">
        <v>1017.569</v>
      </c>
      <c r="E5321" s="270">
        <v>13</v>
      </c>
      <c r="F5321" s="270">
        <v>0</v>
      </c>
      <c r="G5321" s="270" t="s">
        <v>217</v>
      </c>
    </row>
    <row r="5322" spans="1:7">
      <c r="A5322" s="270" t="s">
        <v>10391</v>
      </c>
      <c r="B5322" s="270" t="s">
        <v>10392</v>
      </c>
      <c r="C5322" s="270">
        <v>2430</v>
      </c>
      <c r="D5322" s="270">
        <v>960.33900000000006</v>
      </c>
      <c r="E5322" s="270">
        <v>11</v>
      </c>
      <c r="F5322" s="270">
        <v>1.52</v>
      </c>
      <c r="G5322" s="270" t="s">
        <v>220</v>
      </c>
    </row>
    <row r="5323" spans="1:7">
      <c r="A5323" s="270" t="s">
        <v>10393</v>
      </c>
      <c r="B5323" s="270" t="s">
        <v>10394</v>
      </c>
      <c r="C5323" s="270">
        <v>2546</v>
      </c>
      <c r="D5323" s="270">
        <v>916.11599999999999</v>
      </c>
      <c r="E5323" s="270">
        <v>9</v>
      </c>
      <c r="F5323" s="270">
        <v>3.4853333333333336</v>
      </c>
      <c r="G5323" s="270" t="s">
        <v>223</v>
      </c>
    </row>
    <row r="5324" spans="1:7">
      <c r="A5324" s="270" t="s">
        <v>10395</v>
      </c>
      <c r="B5324" s="270" t="s">
        <v>10396</v>
      </c>
      <c r="C5324" s="270">
        <v>2478</v>
      </c>
      <c r="D5324" s="270">
        <v>1060.357</v>
      </c>
      <c r="E5324" s="270">
        <v>15</v>
      </c>
      <c r="F5324" s="270">
        <v>0.83</v>
      </c>
      <c r="G5324" s="270" t="s">
        <v>220</v>
      </c>
    </row>
    <row r="5325" spans="1:7">
      <c r="A5325" s="270" t="s">
        <v>10397</v>
      </c>
      <c r="B5325" s="270" t="s">
        <v>10396</v>
      </c>
      <c r="C5325" s="270">
        <v>2480</v>
      </c>
      <c r="D5325" s="270">
        <v>1060.357</v>
      </c>
      <c r="E5325" s="270">
        <v>15</v>
      </c>
      <c r="F5325" s="270">
        <v>0.83</v>
      </c>
      <c r="G5325" s="270" t="s">
        <v>220</v>
      </c>
    </row>
    <row r="5326" spans="1:7">
      <c r="A5326" s="270" t="s">
        <v>10398</v>
      </c>
      <c r="B5326" s="270" t="s">
        <v>10399</v>
      </c>
      <c r="C5326" s="270">
        <v>2352</v>
      </c>
      <c r="D5326" s="270">
        <v>991.221</v>
      </c>
      <c r="E5326" s="270">
        <v>12</v>
      </c>
      <c r="F5326" s="270">
        <v>1.94</v>
      </c>
      <c r="G5326" s="270" t="s">
        <v>220</v>
      </c>
    </row>
    <row r="5327" spans="1:7">
      <c r="A5327" s="270" t="s">
        <v>10400</v>
      </c>
      <c r="B5327" s="270" t="s">
        <v>10401</v>
      </c>
      <c r="C5327" s="270">
        <v>2352</v>
      </c>
      <c r="D5327" s="270">
        <v>1023.184</v>
      </c>
      <c r="E5327" s="270">
        <v>13</v>
      </c>
      <c r="F5327" s="270">
        <v>2.14</v>
      </c>
      <c r="G5327" s="270" t="s">
        <v>220</v>
      </c>
    </row>
    <row r="5328" spans="1:7">
      <c r="A5328" s="270" t="s">
        <v>10402</v>
      </c>
      <c r="B5328" s="270" t="s">
        <v>10403</v>
      </c>
      <c r="C5328" s="270">
        <v>2428</v>
      </c>
      <c r="D5328" s="270">
        <v>1000.174</v>
      </c>
      <c r="E5328" s="270">
        <v>12</v>
      </c>
      <c r="F5328" s="270">
        <v>1.19</v>
      </c>
      <c r="G5328" s="270" t="s">
        <v>220</v>
      </c>
    </row>
    <row r="5329" spans="1:7">
      <c r="A5329" s="270" t="s">
        <v>10404</v>
      </c>
      <c r="B5329" s="270" t="s">
        <v>10405</v>
      </c>
      <c r="C5329" s="270">
        <v>2594</v>
      </c>
      <c r="D5329" s="270">
        <v>1013.8711999999999</v>
      </c>
      <c r="E5329" s="270">
        <v>13</v>
      </c>
      <c r="F5329" s="270">
        <v>2.2400000000000002</v>
      </c>
      <c r="G5329" s="270" t="s">
        <v>220</v>
      </c>
    </row>
    <row r="5330" spans="1:7">
      <c r="A5330" s="270" t="s">
        <v>10406</v>
      </c>
      <c r="B5330" s="270" t="s">
        <v>10407</v>
      </c>
      <c r="C5330" s="270">
        <v>2429</v>
      </c>
      <c r="D5330" s="270">
        <v>976</v>
      </c>
      <c r="E5330" s="270">
        <v>12</v>
      </c>
      <c r="F5330" s="270">
        <v>1.9822222222222221</v>
      </c>
      <c r="G5330" s="270" t="s">
        <v>220</v>
      </c>
    </row>
    <row r="5331" spans="1:7">
      <c r="A5331" s="270" t="s">
        <v>10408</v>
      </c>
      <c r="B5331" s="270" t="s">
        <v>10409</v>
      </c>
      <c r="C5331" s="270">
        <v>2424</v>
      </c>
      <c r="D5331" s="270">
        <v>905.53599999999994</v>
      </c>
      <c r="E5331" s="270">
        <v>9</v>
      </c>
      <c r="F5331" s="270">
        <v>2.7816666666666667</v>
      </c>
      <c r="G5331" s="270" t="s">
        <v>223</v>
      </c>
    </row>
    <row r="5332" spans="1:7">
      <c r="A5332" s="270" t="s">
        <v>10410</v>
      </c>
      <c r="B5332" s="270" t="s">
        <v>10411</v>
      </c>
      <c r="C5332" s="270">
        <v>2580</v>
      </c>
      <c r="D5332" s="270">
        <v>1043.5309999999999</v>
      </c>
      <c r="E5332" s="270">
        <v>14</v>
      </c>
      <c r="F5332" s="270">
        <v>0.72</v>
      </c>
      <c r="G5332" s="270" t="s">
        <v>220</v>
      </c>
    </row>
    <row r="5333" spans="1:7">
      <c r="A5333" s="270" t="s">
        <v>10412</v>
      </c>
      <c r="B5333" s="270" t="s">
        <v>10413</v>
      </c>
      <c r="C5333" s="270">
        <v>2422</v>
      </c>
      <c r="D5333" s="270">
        <v>988</v>
      </c>
      <c r="E5333" s="270">
        <v>12</v>
      </c>
      <c r="F5333" s="270">
        <v>2.7056666666666671</v>
      </c>
      <c r="G5333" s="270" t="s">
        <v>223</v>
      </c>
    </row>
    <row r="5334" spans="1:7">
      <c r="A5334" s="270" t="s">
        <v>10414</v>
      </c>
      <c r="B5334" s="270" t="s">
        <v>10415</v>
      </c>
      <c r="C5334" s="270">
        <v>2259</v>
      </c>
      <c r="D5334" s="270">
        <v>984.72750980392129</v>
      </c>
      <c r="E5334" s="270">
        <v>12</v>
      </c>
      <c r="F5334" s="270">
        <v>0</v>
      </c>
      <c r="G5334" s="270" t="s">
        <v>217</v>
      </c>
    </row>
    <row r="5335" spans="1:7">
      <c r="A5335" s="270" t="s">
        <v>10416</v>
      </c>
      <c r="B5335" s="270" t="s">
        <v>10417</v>
      </c>
      <c r="C5335" s="270">
        <v>2421</v>
      </c>
      <c r="D5335" s="270">
        <v>1067.6849999999999</v>
      </c>
      <c r="E5335" s="270">
        <v>15</v>
      </c>
      <c r="F5335" s="270">
        <v>1.0214285714285716</v>
      </c>
      <c r="G5335" s="270" t="s">
        <v>220</v>
      </c>
    </row>
    <row r="5336" spans="1:7">
      <c r="A5336" s="270" t="s">
        <v>10418</v>
      </c>
      <c r="B5336" s="270" t="s">
        <v>10419</v>
      </c>
      <c r="C5336" s="270">
        <v>2714</v>
      </c>
      <c r="D5336" s="270">
        <v>983.87800000000004</v>
      </c>
      <c r="E5336" s="270">
        <v>12</v>
      </c>
      <c r="F5336" s="270">
        <v>1.88</v>
      </c>
      <c r="G5336" s="270" t="s">
        <v>220</v>
      </c>
    </row>
    <row r="5337" spans="1:7">
      <c r="A5337" s="270" t="s">
        <v>10420</v>
      </c>
      <c r="B5337" s="270" t="s">
        <v>10421</v>
      </c>
      <c r="C5337" s="270">
        <v>2622</v>
      </c>
      <c r="D5337" s="270">
        <v>757.2596603773585</v>
      </c>
      <c r="E5337" s="270">
        <v>3</v>
      </c>
      <c r="F5337" s="270">
        <v>2.23</v>
      </c>
      <c r="G5337" s="270" t="s">
        <v>220</v>
      </c>
    </row>
    <row r="5338" spans="1:7">
      <c r="A5338" s="270" t="s">
        <v>10422</v>
      </c>
      <c r="B5338" s="270" t="s">
        <v>10423</v>
      </c>
      <c r="C5338" s="270">
        <v>2650</v>
      </c>
      <c r="D5338" s="270">
        <v>887.19399999999996</v>
      </c>
      <c r="E5338" s="270">
        <v>8</v>
      </c>
      <c r="F5338" s="270">
        <v>1.04</v>
      </c>
      <c r="G5338" s="270" t="s">
        <v>220</v>
      </c>
    </row>
    <row r="5339" spans="1:7">
      <c r="A5339" s="270" t="s">
        <v>10424</v>
      </c>
      <c r="B5339" s="270" t="s">
        <v>10425</v>
      </c>
      <c r="C5339" s="270">
        <v>2622</v>
      </c>
      <c r="D5339" s="270">
        <v>0</v>
      </c>
      <c r="E5339" s="270">
        <v>1</v>
      </c>
      <c r="F5339" s="270">
        <v>3.3</v>
      </c>
      <c r="G5339" s="270" t="s">
        <v>223</v>
      </c>
    </row>
    <row r="5340" spans="1:7">
      <c r="A5340" s="270" t="s">
        <v>10426</v>
      </c>
      <c r="B5340" s="270" t="s">
        <v>10427</v>
      </c>
      <c r="C5340" s="270">
        <v>2649</v>
      </c>
      <c r="D5340" s="270">
        <v>1021.26</v>
      </c>
      <c r="E5340" s="270">
        <v>13</v>
      </c>
      <c r="F5340" s="270">
        <v>4.25</v>
      </c>
      <c r="G5340" s="270" t="s">
        <v>223</v>
      </c>
    </row>
    <row r="5341" spans="1:7">
      <c r="A5341" s="270" t="s">
        <v>10428</v>
      </c>
      <c r="B5341" s="270" t="s">
        <v>10429</v>
      </c>
      <c r="C5341" s="270">
        <v>2322</v>
      </c>
      <c r="D5341" s="270">
        <v>1003.8</v>
      </c>
      <c r="E5341" s="270">
        <v>13</v>
      </c>
      <c r="F5341" s="270">
        <v>0.15</v>
      </c>
      <c r="G5341" s="270" t="s">
        <v>217</v>
      </c>
    </row>
    <row r="5342" spans="1:7">
      <c r="A5342" s="270" t="s">
        <v>10430</v>
      </c>
      <c r="B5342" s="270" t="s">
        <v>10431</v>
      </c>
      <c r="C5342" s="270">
        <v>2537</v>
      </c>
      <c r="D5342" s="270">
        <v>943.07299999999998</v>
      </c>
      <c r="E5342" s="270">
        <v>10</v>
      </c>
      <c r="F5342" s="270">
        <v>2</v>
      </c>
      <c r="G5342" s="270" t="s">
        <v>220</v>
      </c>
    </row>
    <row r="5343" spans="1:7">
      <c r="A5343" s="270" t="s">
        <v>10432</v>
      </c>
      <c r="B5343" s="270" t="s">
        <v>10433</v>
      </c>
      <c r="C5343" s="270">
        <v>2337</v>
      </c>
      <c r="D5343" s="270">
        <v>1040.5119999999999</v>
      </c>
      <c r="E5343" s="270">
        <v>14</v>
      </c>
      <c r="F5343" s="270">
        <v>2.7149999999999999</v>
      </c>
      <c r="G5343" s="270" t="s">
        <v>223</v>
      </c>
    </row>
    <row r="5344" spans="1:7">
      <c r="A5344" s="270" t="s">
        <v>10434</v>
      </c>
      <c r="B5344" s="270" t="s">
        <v>10435</v>
      </c>
      <c r="C5344" s="270">
        <v>2633</v>
      </c>
      <c r="D5344" s="270">
        <v>1062.9549999999999</v>
      </c>
      <c r="E5344" s="270">
        <v>15</v>
      </c>
      <c r="F5344" s="270">
        <v>4.8</v>
      </c>
      <c r="G5344" s="270" t="s">
        <v>223</v>
      </c>
    </row>
    <row r="5345" spans="1:7">
      <c r="A5345" s="270" t="s">
        <v>10436</v>
      </c>
      <c r="B5345" s="270" t="s">
        <v>10437</v>
      </c>
      <c r="C5345" s="270">
        <v>2622</v>
      </c>
      <c r="D5345" s="270">
        <v>988.6</v>
      </c>
      <c r="E5345" s="270">
        <v>12</v>
      </c>
      <c r="F5345" s="270">
        <v>2.2444444444444436</v>
      </c>
      <c r="G5345" s="270" t="s">
        <v>220</v>
      </c>
    </row>
    <row r="5346" spans="1:7">
      <c r="A5346" s="270" t="s">
        <v>10438</v>
      </c>
      <c r="B5346" s="270" t="s">
        <v>10439</v>
      </c>
      <c r="C5346" s="270">
        <v>2540</v>
      </c>
      <c r="D5346" s="270">
        <v>961.77800000000002</v>
      </c>
      <c r="E5346" s="270">
        <v>11</v>
      </c>
      <c r="F5346" s="270">
        <v>0.87</v>
      </c>
      <c r="G5346" s="270" t="s">
        <v>220</v>
      </c>
    </row>
    <row r="5347" spans="1:7">
      <c r="A5347" s="270" t="s">
        <v>10440</v>
      </c>
      <c r="B5347" s="270" t="s">
        <v>10441</v>
      </c>
      <c r="C5347" s="270">
        <v>2484</v>
      </c>
      <c r="D5347" s="270">
        <v>978</v>
      </c>
      <c r="E5347" s="270">
        <v>12</v>
      </c>
      <c r="F5347" s="270">
        <v>0.80812499999999987</v>
      </c>
      <c r="G5347" s="270" t="s">
        <v>220</v>
      </c>
    </row>
    <row r="5348" spans="1:7">
      <c r="A5348" s="270" t="s">
        <v>10442</v>
      </c>
      <c r="B5348" s="270" t="s">
        <v>10443</v>
      </c>
      <c r="C5348" s="270">
        <v>2869</v>
      </c>
      <c r="D5348" s="270">
        <v>983.54050000000007</v>
      </c>
      <c r="E5348" s="270">
        <v>12</v>
      </c>
      <c r="F5348" s="270">
        <v>4.16</v>
      </c>
      <c r="G5348" s="270" t="s">
        <v>223</v>
      </c>
    </row>
    <row r="5349" spans="1:7">
      <c r="A5349" s="270" t="s">
        <v>10444</v>
      </c>
      <c r="B5349" s="270" t="s">
        <v>10445</v>
      </c>
      <c r="C5349" s="270">
        <v>2869</v>
      </c>
      <c r="D5349" s="270">
        <v>998.5</v>
      </c>
      <c r="E5349" s="270">
        <v>12</v>
      </c>
      <c r="F5349" s="270">
        <v>3.88</v>
      </c>
      <c r="G5349" s="270" t="s">
        <v>223</v>
      </c>
    </row>
    <row r="5350" spans="1:7">
      <c r="A5350" s="270" t="s">
        <v>10446</v>
      </c>
      <c r="B5350" s="270" t="s">
        <v>10447</v>
      </c>
      <c r="C5350" s="270">
        <v>2470</v>
      </c>
      <c r="D5350" s="270">
        <v>1011.263</v>
      </c>
      <c r="E5350" s="270">
        <v>13</v>
      </c>
      <c r="F5350" s="270">
        <v>1.4941666666666666</v>
      </c>
      <c r="G5350" s="270" t="s">
        <v>220</v>
      </c>
    </row>
    <row r="5351" spans="1:7">
      <c r="A5351" s="270" t="s">
        <v>10448</v>
      </c>
      <c r="B5351" s="270" t="s">
        <v>10449</v>
      </c>
      <c r="C5351" s="270">
        <v>2446</v>
      </c>
      <c r="D5351" s="270">
        <v>935.76</v>
      </c>
      <c r="E5351" s="270">
        <v>10</v>
      </c>
      <c r="F5351" s="270">
        <v>2.4764705882352942</v>
      </c>
      <c r="G5351" s="270" t="s">
        <v>223</v>
      </c>
    </row>
    <row r="5352" spans="1:7">
      <c r="A5352" s="270" t="s">
        <v>10450</v>
      </c>
      <c r="B5352" s="270" t="s">
        <v>10451</v>
      </c>
      <c r="C5352" s="270">
        <v>2828</v>
      </c>
      <c r="D5352" s="270">
        <v>1012.294</v>
      </c>
      <c r="E5352" s="270">
        <v>13</v>
      </c>
      <c r="F5352" s="270">
        <v>5.91</v>
      </c>
      <c r="G5352" s="270" t="s">
        <v>223</v>
      </c>
    </row>
    <row r="5353" spans="1:7">
      <c r="A5353" s="270" t="s">
        <v>10452</v>
      </c>
      <c r="B5353" s="270" t="s">
        <v>10453</v>
      </c>
      <c r="C5353" s="270">
        <v>2527</v>
      </c>
      <c r="D5353" s="270">
        <v>1047.5</v>
      </c>
      <c r="E5353" s="270">
        <v>14</v>
      </c>
      <c r="F5353" s="270">
        <v>0.19500000000000003</v>
      </c>
      <c r="G5353" s="270" t="s">
        <v>217</v>
      </c>
    </row>
    <row r="5354" spans="1:7">
      <c r="A5354" s="270" t="s">
        <v>10454</v>
      </c>
      <c r="B5354" s="270" t="s">
        <v>10455</v>
      </c>
      <c r="C5354" s="270">
        <v>2836</v>
      </c>
      <c r="D5354" s="270">
        <v>934.63233333333335</v>
      </c>
      <c r="E5354" s="270">
        <v>10</v>
      </c>
      <c r="F5354" s="270">
        <v>13.46</v>
      </c>
      <c r="G5354" s="270" t="s">
        <v>229</v>
      </c>
    </row>
    <row r="5355" spans="1:7">
      <c r="A5355" s="270" t="s">
        <v>10456</v>
      </c>
      <c r="B5355" s="270" t="s">
        <v>10457</v>
      </c>
      <c r="C5355" s="270">
        <v>2864</v>
      </c>
      <c r="D5355" s="270">
        <v>1031.3040000000001</v>
      </c>
      <c r="E5355" s="270">
        <v>14</v>
      </c>
      <c r="F5355" s="270">
        <v>3.13</v>
      </c>
      <c r="G5355" s="270" t="s">
        <v>223</v>
      </c>
    </row>
    <row r="5356" spans="1:7">
      <c r="A5356" s="270" t="s">
        <v>10458</v>
      </c>
      <c r="B5356" s="270" t="s">
        <v>10459</v>
      </c>
      <c r="C5356" s="270">
        <v>2736</v>
      </c>
      <c r="D5356" s="270">
        <v>972.71400000000006</v>
      </c>
      <c r="E5356" s="270">
        <v>11</v>
      </c>
      <c r="F5356" s="270">
        <v>4.68</v>
      </c>
      <c r="G5356" s="270" t="s">
        <v>223</v>
      </c>
    </row>
    <row r="5357" spans="1:7">
      <c r="A5357" s="270" t="s">
        <v>10460</v>
      </c>
      <c r="B5357" s="270" t="s">
        <v>10461</v>
      </c>
      <c r="C5357" s="270">
        <v>2534</v>
      </c>
      <c r="D5357" s="270">
        <v>1093</v>
      </c>
      <c r="E5357" s="270">
        <v>16</v>
      </c>
      <c r="F5357" s="270">
        <v>0.72</v>
      </c>
      <c r="G5357" s="270" t="s">
        <v>220</v>
      </c>
    </row>
    <row r="5358" spans="1:7">
      <c r="A5358" s="270" t="s">
        <v>10462</v>
      </c>
      <c r="B5358" s="270" t="s">
        <v>10463</v>
      </c>
      <c r="C5358" s="270">
        <v>2475</v>
      </c>
      <c r="D5358" s="270">
        <v>968</v>
      </c>
      <c r="E5358" s="270">
        <v>11</v>
      </c>
      <c r="F5358" s="270">
        <v>3.5724999999999998</v>
      </c>
      <c r="G5358" s="270" t="s">
        <v>223</v>
      </c>
    </row>
    <row r="5359" spans="1:7">
      <c r="A5359" s="270" t="s">
        <v>10464</v>
      </c>
      <c r="B5359" s="270" t="s">
        <v>10465</v>
      </c>
      <c r="C5359" s="270">
        <v>2829</v>
      </c>
      <c r="D5359" s="270">
        <v>1029.586</v>
      </c>
      <c r="E5359" s="270">
        <v>14</v>
      </c>
      <c r="F5359" s="270">
        <v>6.4399999999999995</v>
      </c>
      <c r="G5359" s="270" t="s">
        <v>226</v>
      </c>
    </row>
    <row r="5360" spans="1:7">
      <c r="A5360" s="270" t="s">
        <v>10466</v>
      </c>
      <c r="B5360" s="270" t="s">
        <v>10467</v>
      </c>
      <c r="C5360" s="270">
        <v>2642</v>
      </c>
      <c r="D5360" s="270">
        <v>1052</v>
      </c>
      <c r="E5360" s="270">
        <v>15</v>
      </c>
      <c r="F5360" s="270">
        <v>3.61</v>
      </c>
      <c r="G5360" s="270" t="s">
        <v>223</v>
      </c>
    </row>
    <row r="5361" spans="1:7">
      <c r="A5361" s="270" t="s">
        <v>10468</v>
      </c>
      <c r="B5361" s="270" t="s">
        <v>10469</v>
      </c>
      <c r="C5361" s="270">
        <v>2409</v>
      </c>
      <c r="D5361" s="270">
        <v>838.45249999999999</v>
      </c>
      <c r="E5361" s="270">
        <v>6</v>
      </c>
      <c r="F5361" s="270">
        <v>4.1100000000000003</v>
      </c>
      <c r="G5361" s="270" t="s">
        <v>223</v>
      </c>
    </row>
    <row r="5362" spans="1:7">
      <c r="A5362" s="270" t="s">
        <v>10470</v>
      </c>
      <c r="B5362" s="270" t="s">
        <v>10471</v>
      </c>
      <c r="C5362" s="270">
        <v>2146</v>
      </c>
      <c r="D5362" s="270">
        <v>994.76199999999994</v>
      </c>
      <c r="E5362" s="270">
        <v>12</v>
      </c>
      <c r="F5362" s="270" t="s">
        <v>356</v>
      </c>
      <c r="G5362" s="270" t="s">
        <v>217</v>
      </c>
    </row>
    <row r="5363" spans="1:7">
      <c r="A5363" s="270" t="s">
        <v>10472</v>
      </c>
      <c r="B5363" s="270" t="s">
        <v>10473</v>
      </c>
      <c r="C5363" s="270">
        <v>2830</v>
      </c>
      <c r="D5363" s="270">
        <v>1070</v>
      </c>
      <c r="E5363" s="270">
        <v>15</v>
      </c>
      <c r="F5363" s="270">
        <v>2.766428571428571</v>
      </c>
      <c r="G5363" s="270" t="s">
        <v>223</v>
      </c>
    </row>
    <row r="5364" spans="1:7">
      <c r="A5364" s="270" t="s">
        <v>10474</v>
      </c>
      <c r="B5364" s="270" t="s">
        <v>10475</v>
      </c>
      <c r="C5364" s="270">
        <v>2474</v>
      </c>
      <c r="D5364" s="270">
        <v>962</v>
      </c>
      <c r="E5364" s="270">
        <v>11</v>
      </c>
      <c r="F5364" s="270">
        <v>2.36</v>
      </c>
      <c r="G5364" s="270" t="s">
        <v>220</v>
      </c>
    </row>
    <row r="5365" spans="1:7">
      <c r="A5365" s="270" t="s">
        <v>10476</v>
      </c>
      <c r="B5365" s="270" t="s">
        <v>10477</v>
      </c>
      <c r="C5365" s="270">
        <v>2840</v>
      </c>
      <c r="D5365" s="270">
        <v>973.74974999999995</v>
      </c>
      <c r="E5365" s="270">
        <v>11</v>
      </c>
      <c r="F5365" s="270">
        <v>12.42</v>
      </c>
      <c r="G5365" s="270" t="s">
        <v>229</v>
      </c>
    </row>
    <row r="5366" spans="1:7">
      <c r="A5366" s="270" t="s">
        <v>10478</v>
      </c>
      <c r="B5366" s="270" t="s">
        <v>10479</v>
      </c>
      <c r="C5366" s="270">
        <v>2734</v>
      </c>
      <c r="D5366" s="270">
        <v>1026</v>
      </c>
      <c r="E5366" s="270">
        <v>14</v>
      </c>
      <c r="F5366" s="270">
        <v>5.63</v>
      </c>
      <c r="G5366" s="270" t="s">
        <v>223</v>
      </c>
    </row>
    <row r="5367" spans="1:7">
      <c r="A5367" s="271" t="s">
        <v>10480</v>
      </c>
      <c r="B5367" s="270" t="s">
        <v>10481</v>
      </c>
      <c r="C5367" s="271">
        <v>2817</v>
      </c>
      <c r="D5367" s="270">
        <v>998.63800000000003</v>
      </c>
      <c r="E5367" s="270">
        <v>12</v>
      </c>
      <c r="F5367" s="270">
        <v>5.47</v>
      </c>
      <c r="G5367" s="270" t="s">
        <v>223</v>
      </c>
    </row>
    <row r="5368" spans="1:7">
      <c r="A5368" s="270" t="s">
        <v>10482</v>
      </c>
      <c r="B5368" s="270" t="s">
        <v>10483</v>
      </c>
      <c r="C5368" s="270">
        <v>2452</v>
      </c>
      <c r="D5368" s="270">
        <v>885.66399999999999</v>
      </c>
      <c r="E5368" s="270">
        <v>8</v>
      </c>
      <c r="F5368" s="270">
        <v>1.92</v>
      </c>
      <c r="G5368" s="270" t="s">
        <v>220</v>
      </c>
    </row>
    <row r="5369" spans="1:7">
      <c r="A5369" s="270" t="s">
        <v>10484</v>
      </c>
      <c r="B5369" s="270" t="s">
        <v>10485</v>
      </c>
      <c r="C5369" s="270">
        <v>2440</v>
      </c>
      <c r="D5369" s="270">
        <v>837</v>
      </c>
      <c r="E5369" s="270">
        <v>6</v>
      </c>
      <c r="F5369" s="270">
        <v>3.1791304347826088</v>
      </c>
      <c r="G5369" s="270" t="s">
        <v>223</v>
      </c>
    </row>
    <row r="5370" spans="1:7">
      <c r="A5370" s="270" t="s">
        <v>10486</v>
      </c>
      <c r="B5370" s="270" t="s">
        <v>10487</v>
      </c>
      <c r="C5370" s="270">
        <v>2533</v>
      </c>
      <c r="D5370" s="270">
        <v>1074.5170833333332</v>
      </c>
      <c r="E5370" s="270">
        <v>15</v>
      </c>
      <c r="F5370" s="270">
        <v>0.44</v>
      </c>
      <c r="G5370" s="270" t="s">
        <v>220</v>
      </c>
    </row>
    <row r="5371" spans="1:7">
      <c r="A5371" s="270" t="s">
        <v>10488</v>
      </c>
      <c r="B5371" s="270" t="s">
        <v>10489</v>
      </c>
      <c r="C5371" s="270">
        <v>2550</v>
      </c>
      <c r="D5371" s="270">
        <v>1029</v>
      </c>
      <c r="E5371" s="270">
        <v>14</v>
      </c>
      <c r="F5371" s="270">
        <v>3.43</v>
      </c>
      <c r="G5371" s="270" t="s">
        <v>223</v>
      </c>
    </row>
    <row r="5372" spans="1:7">
      <c r="A5372" s="270" t="s">
        <v>10490</v>
      </c>
      <c r="B5372" s="270" t="s">
        <v>10491</v>
      </c>
      <c r="C5372" s="270">
        <v>2655</v>
      </c>
      <c r="D5372" s="270">
        <v>1030.29</v>
      </c>
      <c r="E5372" s="270">
        <v>14</v>
      </c>
      <c r="F5372" s="270">
        <v>2.36</v>
      </c>
      <c r="G5372" s="270" t="s">
        <v>220</v>
      </c>
    </row>
    <row r="5373" spans="1:7">
      <c r="A5373" s="270" t="s">
        <v>10492</v>
      </c>
      <c r="B5373" s="270" t="s">
        <v>10493</v>
      </c>
      <c r="C5373" s="270">
        <v>2261</v>
      </c>
      <c r="D5373" s="270">
        <v>977</v>
      </c>
      <c r="E5373" s="270">
        <v>12</v>
      </c>
      <c r="F5373" s="270">
        <v>0</v>
      </c>
      <c r="G5373" s="270" t="s">
        <v>217</v>
      </c>
    </row>
    <row r="5374" spans="1:7">
      <c r="A5374" s="270" t="s">
        <v>10494</v>
      </c>
      <c r="B5374" s="270" t="s">
        <v>10495</v>
      </c>
      <c r="C5374" s="270">
        <v>2873</v>
      </c>
      <c r="D5374" s="270">
        <v>1022.8222</v>
      </c>
      <c r="E5374" s="270">
        <v>13</v>
      </c>
      <c r="F5374" s="270">
        <v>7.42</v>
      </c>
      <c r="G5374" s="270" t="s">
        <v>226</v>
      </c>
    </row>
    <row r="5375" spans="1:7">
      <c r="A5375" s="270" t="s">
        <v>10496</v>
      </c>
      <c r="B5375" s="270" t="s">
        <v>10497</v>
      </c>
      <c r="C5375" s="270">
        <v>2423</v>
      </c>
      <c r="D5375" s="270">
        <v>930</v>
      </c>
      <c r="E5375" s="270">
        <v>10</v>
      </c>
      <c r="F5375" s="270">
        <v>1.8455555555555558</v>
      </c>
      <c r="G5375" s="270" t="s">
        <v>220</v>
      </c>
    </row>
    <row r="5376" spans="1:7">
      <c r="A5376" s="270" t="s">
        <v>10498</v>
      </c>
      <c r="B5376" s="270" t="s">
        <v>10499</v>
      </c>
      <c r="C5376" s="270">
        <v>2283</v>
      </c>
      <c r="D5376" s="270">
        <v>979.06320000000005</v>
      </c>
      <c r="E5376" s="270">
        <v>12</v>
      </c>
      <c r="F5376" s="270">
        <v>0</v>
      </c>
      <c r="G5376" s="270" t="s">
        <v>217</v>
      </c>
    </row>
    <row r="5377" spans="1:7">
      <c r="A5377" s="270" t="s">
        <v>10500</v>
      </c>
      <c r="B5377" s="270" t="s">
        <v>10501</v>
      </c>
      <c r="C5377" s="270">
        <v>2283</v>
      </c>
      <c r="D5377" s="270">
        <v>899.69100000000003</v>
      </c>
      <c r="E5377" s="270">
        <v>8</v>
      </c>
      <c r="F5377" s="270">
        <v>0</v>
      </c>
      <c r="G5377" s="270" t="s">
        <v>217</v>
      </c>
    </row>
    <row r="5378" spans="1:7">
      <c r="A5378" s="270" t="s">
        <v>10502</v>
      </c>
      <c r="B5378" s="270" t="s">
        <v>10503</v>
      </c>
      <c r="C5378" s="270">
        <v>2371</v>
      </c>
      <c r="D5378" s="270">
        <v>976.33299999999997</v>
      </c>
      <c r="E5378" s="270">
        <v>12</v>
      </c>
      <c r="F5378" s="270">
        <v>4.6500000000000004</v>
      </c>
      <c r="G5378" s="270" t="s">
        <v>223</v>
      </c>
    </row>
    <row r="5379" spans="1:7">
      <c r="A5379" s="270" t="s">
        <v>10504</v>
      </c>
      <c r="B5379" s="270" t="s">
        <v>10503</v>
      </c>
      <c r="C5379" s="270">
        <v>2372</v>
      </c>
      <c r="D5379" s="270">
        <v>976.33299999999997</v>
      </c>
      <c r="E5379" s="270">
        <v>12</v>
      </c>
      <c r="F5379" s="270">
        <v>4.6500000000000004</v>
      </c>
      <c r="G5379" s="270" t="s">
        <v>223</v>
      </c>
    </row>
    <row r="5380" spans="1:7">
      <c r="A5380" s="270" t="s">
        <v>10505</v>
      </c>
      <c r="B5380" s="270" t="s">
        <v>10506</v>
      </c>
      <c r="C5380" s="270">
        <v>2358</v>
      </c>
      <c r="D5380" s="270">
        <v>1025</v>
      </c>
      <c r="E5380" s="270">
        <v>13</v>
      </c>
      <c r="F5380" s="270">
        <v>4.01</v>
      </c>
      <c r="G5380" s="270" t="s">
        <v>223</v>
      </c>
    </row>
    <row r="5381" spans="1:7">
      <c r="A5381" s="270" t="s">
        <v>10507</v>
      </c>
      <c r="B5381" s="270" t="s">
        <v>10506</v>
      </c>
      <c r="C5381" s="270">
        <v>2421</v>
      </c>
      <c r="D5381" s="270">
        <v>1056</v>
      </c>
      <c r="E5381" s="270">
        <v>15</v>
      </c>
      <c r="F5381" s="270">
        <v>1.61</v>
      </c>
      <c r="G5381" s="270" t="s">
        <v>220</v>
      </c>
    </row>
    <row r="5382" spans="1:7">
      <c r="A5382" s="270" t="s">
        <v>10508</v>
      </c>
      <c r="B5382" s="270" t="s">
        <v>10509</v>
      </c>
      <c r="C5382" s="270">
        <v>2850</v>
      </c>
      <c r="D5382" s="270">
        <v>992</v>
      </c>
      <c r="E5382" s="270">
        <v>12</v>
      </c>
      <c r="F5382" s="270">
        <v>3.1293617021276594</v>
      </c>
      <c r="G5382" s="270" t="s">
        <v>223</v>
      </c>
    </row>
    <row r="5383" spans="1:7">
      <c r="A5383" s="270" t="s">
        <v>10510</v>
      </c>
      <c r="B5383" s="270" t="s">
        <v>10511</v>
      </c>
      <c r="C5383" s="270">
        <v>2873</v>
      </c>
      <c r="D5383" s="270">
        <v>1021.6950000000001</v>
      </c>
      <c r="E5383" s="270">
        <v>13</v>
      </c>
      <c r="F5383" s="270">
        <v>7.34</v>
      </c>
      <c r="G5383" s="270" t="s">
        <v>226</v>
      </c>
    </row>
    <row r="5384" spans="1:7">
      <c r="A5384" s="270" t="s">
        <v>10512</v>
      </c>
      <c r="B5384" s="270" t="s">
        <v>10513</v>
      </c>
      <c r="C5384" s="270">
        <v>2622</v>
      </c>
      <c r="D5384" s="270">
        <v>0</v>
      </c>
      <c r="E5384" s="270">
        <v>1</v>
      </c>
      <c r="F5384" s="270">
        <v>2.2444444444444436</v>
      </c>
      <c r="G5384" s="270" t="s">
        <v>220</v>
      </c>
    </row>
    <row r="5385" spans="1:7">
      <c r="A5385" s="270" t="s">
        <v>10514</v>
      </c>
      <c r="B5385" s="270" t="s">
        <v>10515</v>
      </c>
      <c r="C5385" s="270">
        <v>2259</v>
      </c>
      <c r="D5385" s="270">
        <v>876.95500000000004</v>
      </c>
      <c r="E5385" s="270">
        <v>8</v>
      </c>
      <c r="F5385" s="270">
        <v>0</v>
      </c>
      <c r="G5385" s="270" t="s">
        <v>217</v>
      </c>
    </row>
    <row r="5386" spans="1:7">
      <c r="A5386" s="270" t="s">
        <v>10516</v>
      </c>
      <c r="B5386" s="270" t="s">
        <v>10515</v>
      </c>
      <c r="C5386" s="270">
        <v>2263</v>
      </c>
      <c r="D5386" s="270">
        <v>876.95500000000004</v>
      </c>
      <c r="E5386" s="270">
        <v>8</v>
      </c>
      <c r="F5386" s="270">
        <v>0</v>
      </c>
      <c r="G5386" s="270" t="s">
        <v>217</v>
      </c>
    </row>
    <row r="5387" spans="1:7">
      <c r="A5387" s="270" t="s">
        <v>10517</v>
      </c>
      <c r="B5387" s="270" t="s">
        <v>10518</v>
      </c>
      <c r="C5387" s="270">
        <v>2460</v>
      </c>
      <c r="D5387" s="270">
        <v>851.9</v>
      </c>
      <c r="E5387" s="270">
        <v>7</v>
      </c>
      <c r="F5387" s="270">
        <v>3.3</v>
      </c>
      <c r="G5387" s="270" t="s">
        <v>223</v>
      </c>
    </row>
    <row r="5388" spans="1:7">
      <c r="A5388" s="270" t="s">
        <v>10519</v>
      </c>
      <c r="B5388" s="270" t="s">
        <v>10520</v>
      </c>
      <c r="C5388" s="270">
        <v>2550</v>
      </c>
      <c r="D5388" s="270">
        <v>899</v>
      </c>
      <c r="E5388" s="270">
        <v>8</v>
      </c>
      <c r="F5388" s="270">
        <v>4.1900000000000004</v>
      </c>
      <c r="G5388" s="270" t="s">
        <v>223</v>
      </c>
    </row>
    <row r="5389" spans="1:7">
      <c r="A5389" s="270" t="s">
        <v>10521</v>
      </c>
      <c r="B5389" s="270" t="s">
        <v>10522</v>
      </c>
      <c r="C5389" s="270">
        <v>2463</v>
      </c>
      <c r="D5389" s="270">
        <v>964.54700000000003</v>
      </c>
      <c r="E5389" s="270">
        <v>11</v>
      </c>
      <c r="F5389" s="270">
        <v>1.91</v>
      </c>
      <c r="G5389" s="270" t="s">
        <v>220</v>
      </c>
    </row>
    <row r="5390" spans="1:7">
      <c r="A5390" s="270" t="s">
        <v>10523</v>
      </c>
      <c r="B5390" s="270" t="s">
        <v>10524</v>
      </c>
      <c r="C5390" s="270">
        <v>2518</v>
      </c>
      <c r="D5390" s="270">
        <v>978.36800000000005</v>
      </c>
      <c r="E5390" s="270">
        <v>12</v>
      </c>
      <c r="F5390" s="270">
        <v>0.09</v>
      </c>
      <c r="G5390" s="270" t="s">
        <v>217</v>
      </c>
    </row>
    <row r="5391" spans="1:7">
      <c r="A5391" s="270" t="s">
        <v>10525</v>
      </c>
      <c r="B5391" s="270" t="s">
        <v>10526</v>
      </c>
      <c r="C5391" s="270">
        <v>2580</v>
      </c>
      <c r="D5391" s="270">
        <v>1016</v>
      </c>
      <c r="E5391" s="270">
        <v>13</v>
      </c>
      <c r="F5391" s="270">
        <v>1.1100000000000001</v>
      </c>
      <c r="G5391" s="270" t="s">
        <v>220</v>
      </c>
    </row>
    <row r="5392" spans="1:7">
      <c r="A5392" s="270" t="s">
        <v>10527</v>
      </c>
      <c r="B5392" s="270" t="s">
        <v>10528</v>
      </c>
      <c r="C5392" s="270">
        <v>2806</v>
      </c>
      <c r="D5392" s="270">
        <v>1024.6490000000001</v>
      </c>
      <c r="E5392" s="270">
        <v>13</v>
      </c>
      <c r="F5392" s="270">
        <v>3.45</v>
      </c>
      <c r="G5392" s="270" t="s">
        <v>223</v>
      </c>
    </row>
    <row r="5393" spans="1:7">
      <c r="A5393" s="270" t="s">
        <v>10529</v>
      </c>
      <c r="B5393" s="270" t="s">
        <v>10530</v>
      </c>
      <c r="C5393" s="270">
        <v>2620</v>
      </c>
      <c r="D5393" s="270">
        <v>1101</v>
      </c>
      <c r="E5393" s="270">
        <v>17</v>
      </c>
      <c r="F5393" s="270">
        <v>0.48000000000000004</v>
      </c>
      <c r="G5393" s="270" t="s">
        <v>220</v>
      </c>
    </row>
    <row r="5394" spans="1:7">
      <c r="A5394" s="270" t="s">
        <v>10531</v>
      </c>
      <c r="B5394" s="270" t="s">
        <v>10532</v>
      </c>
      <c r="C5394" s="270">
        <v>2823</v>
      </c>
      <c r="D5394" s="270">
        <v>926.83299999999997</v>
      </c>
      <c r="E5394" s="270">
        <v>10</v>
      </c>
      <c r="F5394" s="270">
        <v>4.6399999999999997</v>
      </c>
      <c r="G5394" s="270" t="s">
        <v>223</v>
      </c>
    </row>
    <row r="5395" spans="1:7">
      <c r="A5395" s="270" t="s">
        <v>10533</v>
      </c>
      <c r="B5395" s="270" t="s">
        <v>10534</v>
      </c>
      <c r="C5395" s="270">
        <v>2583</v>
      </c>
      <c r="D5395" s="270">
        <v>1014.5259444444445</v>
      </c>
      <c r="E5395" s="270">
        <v>13</v>
      </c>
      <c r="F5395" s="270">
        <v>4.51</v>
      </c>
      <c r="G5395" s="270" t="s">
        <v>223</v>
      </c>
    </row>
    <row r="5396" spans="1:7">
      <c r="A5396" s="270" t="s">
        <v>10535</v>
      </c>
      <c r="B5396" s="270" t="s">
        <v>10536</v>
      </c>
      <c r="C5396" s="270">
        <v>2480</v>
      </c>
      <c r="D5396" s="270">
        <v>1076.1579999999999</v>
      </c>
      <c r="E5396" s="270">
        <v>16</v>
      </c>
      <c r="F5396" s="270">
        <v>0.6</v>
      </c>
      <c r="G5396" s="270" t="s">
        <v>220</v>
      </c>
    </row>
    <row r="5397" spans="1:7">
      <c r="A5397" s="270" t="s">
        <v>10537</v>
      </c>
      <c r="B5397" s="270" t="s">
        <v>10538</v>
      </c>
      <c r="C5397" s="270">
        <v>2770</v>
      </c>
      <c r="D5397" s="270">
        <v>744.66499999999996</v>
      </c>
      <c r="E5397" s="270">
        <v>2</v>
      </c>
      <c r="F5397" s="270">
        <v>0</v>
      </c>
      <c r="G5397" s="270" t="s">
        <v>217</v>
      </c>
    </row>
    <row r="5398" spans="1:7">
      <c r="A5398" s="270" t="s">
        <v>10539</v>
      </c>
      <c r="B5398" s="270" t="s">
        <v>10540</v>
      </c>
      <c r="C5398" s="270">
        <v>2460</v>
      </c>
      <c r="D5398" s="270">
        <v>999.51700000000005</v>
      </c>
      <c r="E5398" s="270">
        <v>12</v>
      </c>
      <c r="F5398" s="270">
        <v>2.925238095238095</v>
      </c>
      <c r="G5398" s="270" t="s">
        <v>223</v>
      </c>
    </row>
    <row r="5399" spans="1:7">
      <c r="A5399" s="270" t="s">
        <v>10541</v>
      </c>
      <c r="B5399" s="270" t="s">
        <v>10542</v>
      </c>
      <c r="C5399" s="270">
        <v>2738</v>
      </c>
      <c r="D5399" s="270">
        <v>1055.038</v>
      </c>
      <c r="E5399" s="270">
        <v>15</v>
      </c>
      <c r="F5399" s="270">
        <v>2.8</v>
      </c>
      <c r="G5399" s="270" t="s">
        <v>223</v>
      </c>
    </row>
    <row r="5400" spans="1:7">
      <c r="A5400" s="270" t="s">
        <v>10543</v>
      </c>
      <c r="B5400" s="270" t="s">
        <v>10544</v>
      </c>
      <c r="C5400" s="270">
        <v>2421</v>
      </c>
      <c r="D5400" s="270">
        <v>1054.4028571428571</v>
      </c>
      <c r="E5400" s="270">
        <v>15</v>
      </c>
      <c r="F5400" s="270">
        <v>1.33</v>
      </c>
      <c r="G5400" s="270" t="s">
        <v>220</v>
      </c>
    </row>
    <row r="5401" spans="1:7">
      <c r="A5401" s="270" t="s">
        <v>10545</v>
      </c>
      <c r="B5401" s="270" t="s">
        <v>10546</v>
      </c>
      <c r="C5401" s="270">
        <v>2869</v>
      </c>
      <c r="D5401" s="270">
        <v>969</v>
      </c>
      <c r="E5401" s="270">
        <v>11</v>
      </c>
      <c r="F5401" s="270">
        <v>3.97</v>
      </c>
      <c r="G5401" s="270" t="s">
        <v>223</v>
      </c>
    </row>
    <row r="5402" spans="1:7">
      <c r="A5402" s="270" t="s">
        <v>10547</v>
      </c>
      <c r="B5402" s="270" t="s">
        <v>10548</v>
      </c>
      <c r="C5402" s="270">
        <v>2850</v>
      </c>
      <c r="D5402" s="270">
        <v>926.63599999999997</v>
      </c>
      <c r="E5402" s="270">
        <v>10</v>
      </c>
      <c r="F5402" s="270">
        <v>3.99</v>
      </c>
      <c r="G5402" s="270" t="s">
        <v>223</v>
      </c>
    </row>
    <row r="5403" spans="1:7">
      <c r="A5403" s="270" t="s">
        <v>10549</v>
      </c>
      <c r="B5403" s="270" t="s">
        <v>10550</v>
      </c>
      <c r="C5403" s="270">
        <v>2795</v>
      </c>
      <c r="D5403" s="270">
        <v>979.72699999999998</v>
      </c>
      <c r="E5403" s="270">
        <v>12</v>
      </c>
      <c r="F5403" s="270">
        <v>2.56</v>
      </c>
      <c r="G5403" s="270" t="s">
        <v>223</v>
      </c>
    </row>
    <row r="5404" spans="1:7">
      <c r="A5404" s="270" t="s">
        <v>10551</v>
      </c>
      <c r="B5404" s="270" t="s">
        <v>10552</v>
      </c>
      <c r="C5404" s="270">
        <v>2850</v>
      </c>
      <c r="D5404" s="270">
        <v>1008.1291973684209</v>
      </c>
      <c r="E5404" s="270">
        <v>13</v>
      </c>
      <c r="F5404" s="270">
        <v>2.48</v>
      </c>
      <c r="G5404" s="270" t="s">
        <v>223</v>
      </c>
    </row>
    <row r="5405" spans="1:7">
      <c r="A5405" s="270" t="s">
        <v>10553</v>
      </c>
      <c r="B5405" s="270" t="s">
        <v>10554</v>
      </c>
      <c r="C5405" s="270">
        <v>2879</v>
      </c>
      <c r="D5405" s="270">
        <v>992.98366666666664</v>
      </c>
      <c r="E5405" s="270">
        <v>12</v>
      </c>
      <c r="F5405" s="270">
        <v>10.38</v>
      </c>
      <c r="G5405" s="270" t="s">
        <v>226</v>
      </c>
    </row>
    <row r="5406" spans="1:7">
      <c r="A5406" s="270" t="s">
        <v>10555</v>
      </c>
      <c r="B5406" s="270" t="s">
        <v>10556</v>
      </c>
      <c r="C5406" s="270">
        <v>2830</v>
      </c>
      <c r="D5406" s="270">
        <v>1033.1833076923076</v>
      </c>
      <c r="E5406" s="270">
        <v>14</v>
      </c>
      <c r="F5406" s="270">
        <v>2.21</v>
      </c>
      <c r="G5406" s="270" t="s">
        <v>220</v>
      </c>
    </row>
    <row r="5407" spans="1:7">
      <c r="A5407" s="270" t="s">
        <v>10557</v>
      </c>
      <c r="B5407" s="270" t="s">
        <v>10558</v>
      </c>
      <c r="C5407" s="270">
        <v>2875</v>
      </c>
      <c r="D5407" s="270">
        <v>943.39700000000005</v>
      </c>
      <c r="E5407" s="270">
        <v>10</v>
      </c>
      <c r="F5407" s="270">
        <v>5</v>
      </c>
      <c r="G5407" s="270" t="s">
        <v>223</v>
      </c>
    </row>
    <row r="5408" spans="1:7">
      <c r="A5408" s="270" t="s">
        <v>10559</v>
      </c>
      <c r="B5408" s="270" t="s">
        <v>10560</v>
      </c>
      <c r="C5408" s="270">
        <v>2666</v>
      </c>
      <c r="D5408" s="270">
        <v>1073</v>
      </c>
      <c r="E5408" s="270">
        <v>15</v>
      </c>
      <c r="F5408" s="270">
        <v>3.5</v>
      </c>
      <c r="G5408" s="270" t="s">
        <v>223</v>
      </c>
    </row>
    <row r="5409" spans="1:7">
      <c r="A5409" s="270" t="s">
        <v>10561</v>
      </c>
      <c r="B5409" s="270" t="s">
        <v>10562</v>
      </c>
      <c r="C5409" s="270">
        <v>2795</v>
      </c>
      <c r="D5409" s="270">
        <v>996</v>
      </c>
      <c r="E5409" s="270">
        <v>12</v>
      </c>
      <c r="F5409" s="270">
        <v>1.7092537313432823</v>
      </c>
      <c r="G5409" s="270" t="s">
        <v>220</v>
      </c>
    </row>
    <row r="5410" spans="1:7">
      <c r="A5410" s="270" t="s">
        <v>10563</v>
      </c>
      <c r="B5410" s="270" t="s">
        <v>10564</v>
      </c>
      <c r="C5410" s="270">
        <v>2795</v>
      </c>
      <c r="D5410" s="270">
        <v>1019.7131145833332</v>
      </c>
      <c r="E5410" s="270">
        <v>13</v>
      </c>
      <c r="F5410" s="270">
        <v>2.81</v>
      </c>
      <c r="G5410" s="270" t="s">
        <v>223</v>
      </c>
    </row>
    <row r="5411" spans="1:7">
      <c r="A5411" s="270" t="s">
        <v>10565</v>
      </c>
      <c r="B5411" s="270" t="s">
        <v>10566</v>
      </c>
      <c r="C5411" s="270">
        <v>2365</v>
      </c>
      <c r="D5411" s="270">
        <v>1014</v>
      </c>
      <c r="E5411" s="270">
        <v>13</v>
      </c>
      <c r="F5411" s="270">
        <v>3.5726666666666671</v>
      </c>
      <c r="G5411" s="270" t="s">
        <v>223</v>
      </c>
    </row>
    <row r="5412" spans="1:7">
      <c r="A5412" s="270" t="s">
        <v>10567</v>
      </c>
      <c r="B5412" s="270" t="s">
        <v>10568</v>
      </c>
      <c r="C5412" s="270">
        <v>2594</v>
      </c>
      <c r="D5412" s="270">
        <v>1013.8711999999999</v>
      </c>
      <c r="E5412" s="270">
        <v>13</v>
      </c>
      <c r="F5412" s="270">
        <v>3.37</v>
      </c>
      <c r="G5412" s="270" t="s">
        <v>223</v>
      </c>
    </row>
    <row r="5413" spans="1:7">
      <c r="A5413" s="270" t="s">
        <v>10569</v>
      </c>
      <c r="B5413" s="270" t="s">
        <v>10570</v>
      </c>
      <c r="C5413" s="270">
        <v>2594</v>
      </c>
      <c r="D5413" s="270">
        <v>1047</v>
      </c>
      <c r="E5413" s="270">
        <v>14</v>
      </c>
      <c r="F5413" s="270">
        <v>2.8886666666666665</v>
      </c>
      <c r="G5413" s="270" t="s">
        <v>223</v>
      </c>
    </row>
    <row r="5414" spans="1:7">
      <c r="A5414" s="270" t="s">
        <v>10571</v>
      </c>
      <c r="B5414" s="270" t="s">
        <v>10572</v>
      </c>
      <c r="C5414" s="270">
        <v>2462</v>
      </c>
      <c r="D5414" s="270">
        <v>903.827</v>
      </c>
      <c r="E5414" s="270">
        <v>9</v>
      </c>
      <c r="F5414" s="270">
        <v>2.58</v>
      </c>
      <c r="G5414" s="270" t="s">
        <v>223</v>
      </c>
    </row>
    <row r="5415" spans="1:7">
      <c r="A5415" s="270" t="s">
        <v>10573</v>
      </c>
      <c r="B5415" s="270" t="s">
        <v>10574</v>
      </c>
      <c r="C5415" s="270">
        <v>2480</v>
      </c>
      <c r="D5415" s="270">
        <v>1022</v>
      </c>
      <c r="E5415" s="270">
        <v>13</v>
      </c>
      <c r="F5415" s="270">
        <v>1.08</v>
      </c>
      <c r="G5415" s="270" t="s">
        <v>220</v>
      </c>
    </row>
    <row r="5416" spans="1:7">
      <c r="A5416" s="270" t="s">
        <v>10575</v>
      </c>
      <c r="B5416" s="270" t="s">
        <v>10576</v>
      </c>
      <c r="C5416" s="270">
        <v>2844</v>
      </c>
      <c r="D5416" s="270">
        <v>974.37400000000002</v>
      </c>
      <c r="E5416" s="270">
        <v>11</v>
      </c>
      <c r="F5416" s="270">
        <v>3.81</v>
      </c>
      <c r="G5416" s="270" t="s">
        <v>223</v>
      </c>
    </row>
    <row r="5417" spans="1:7">
      <c r="A5417" s="270" t="s">
        <v>10577</v>
      </c>
      <c r="B5417" s="270" t="s">
        <v>10578</v>
      </c>
      <c r="C5417" s="270">
        <v>2477</v>
      </c>
      <c r="D5417" s="270">
        <v>1058.1610000000001</v>
      </c>
      <c r="E5417" s="270">
        <v>15</v>
      </c>
      <c r="F5417" s="270">
        <v>0.93571428571428572</v>
      </c>
      <c r="G5417" s="270" t="s">
        <v>220</v>
      </c>
    </row>
    <row r="5418" spans="1:7">
      <c r="A5418" s="270" t="s">
        <v>10579</v>
      </c>
      <c r="B5418" s="270" t="s">
        <v>10580</v>
      </c>
      <c r="C5418" s="270">
        <v>2480</v>
      </c>
      <c r="D5418" s="270">
        <v>1022</v>
      </c>
      <c r="E5418" s="270">
        <v>13</v>
      </c>
      <c r="F5418" s="270">
        <v>1.1000000000000001</v>
      </c>
      <c r="G5418" s="270" t="s">
        <v>220</v>
      </c>
    </row>
    <row r="5419" spans="1:7">
      <c r="A5419" s="270" t="s">
        <v>10581</v>
      </c>
      <c r="B5419" s="270" t="s">
        <v>10582</v>
      </c>
      <c r="C5419" s="270">
        <v>2583</v>
      </c>
      <c r="D5419" s="270">
        <v>987.19399999999996</v>
      </c>
      <c r="E5419" s="270">
        <v>12</v>
      </c>
      <c r="F5419" s="270">
        <v>3.86</v>
      </c>
      <c r="G5419" s="270" t="s">
        <v>223</v>
      </c>
    </row>
    <row r="5420" spans="1:7">
      <c r="A5420" s="270" t="s">
        <v>10583</v>
      </c>
      <c r="B5420" s="270" t="s">
        <v>10584</v>
      </c>
      <c r="C5420" s="270">
        <v>2259</v>
      </c>
      <c r="D5420" s="270">
        <v>970.11500000000001</v>
      </c>
      <c r="E5420" s="270">
        <v>11</v>
      </c>
      <c r="F5420" s="270">
        <v>0</v>
      </c>
      <c r="G5420" s="270" t="s">
        <v>217</v>
      </c>
    </row>
    <row r="5421" spans="1:7">
      <c r="A5421" s="270" t="s">
        <v>10585</v>
      </c>
      <c r="B5421" s="270" t="s">
        <v>10586</v>
      </c>
      <c r="C5421" s="270">
        <v>2900</v>
      </c>
      <c r="D5421" s="270">
        <v>1108.5239999999999</v>
      </c>
      <c r="E5421" s="270">
        <v>17</v>
      </c>
      <c r="F5421" s="270">
        <v>0</v>
      </c>
      <c r="G5421" s="270" t="s">
        <v>217</v>
      </c>
    </row>
    <row r="5422" spans="1:7">
      <c r="A5422" s="270" t="s">
        <v>10587</v>
      </c>
      <c r="B5422" s="270" t="s">
        <v>10588</v>
      </c>
      <c r="C5422" s="270">
        <v>2259</v>
      </c>
      <c r="D5422" s="270">
        <v>960.70600000000002</v>
      </c>
      <c r="E5422" s="270">
        <v>11</v>
      </c>
      <c r="F5422" s="270">
        <v>0</v>
      </c>
      <c r="G5422" s="270" t="s">
        <v>217</v>
      </c>
    </row>
    <row r="5423" spans="1:7">
      <c r="A5423" s="270" t="s">
        <v>10589</v>
      </c>
      <c r="B5423" s="270" t="s">
        <v>10590</v>
      </c>
      <c r="C5423" s="270">
        <v>2787</v>
      </c>
      <c r="D5423" s="270">
        <v>969.18281818181822</v>
      </c>
      <c r="E5423" s="270">
        <v>11</v>
      </c>
      <c r="F5423" s="270">
        <v>2.58</v>
      </c>
      <c r="G5423" s="270" t="s">
        <v>223</v>
      </c>
    </row>
    <row r="5424" spans="1:7">
      <c r="A5424" s="270" t="s">
        <v>10591</v>
      </c>
      <c r="B5424" s="270" t="s">
        <v>10592</v>
      </c>
      <c r="C5424" s="270">
        <v>2422</v>
      </c>
      <c r="D5424" s="270">
        <v>999</v>
      </c>
      <c r="E5424" s="270">
        <v>12</v>
      </c>
      <c r="F5424" s="270">
        <v>2.11</v>
      </c>
      <c r="G5424" s="270" t="s">
        <v>220</v>
      </c>
    </row>
    <row r="5425" spans="1:7">
      <c r="A5425" s="270" t="s">
        <v>10593</v>
      </c>
      <c r="B5425" s="270" t="s">
        <v>10594</v>
      </c>
      <c r="C5425" s="270">
        <v>2732</v>
      </c>
      <c r="D5425" s="270">
        <v>1036</v>
      </c>
      <c r="E5425" s="270">
        <v>14</v>
      </c>
      <c r="F5425" s="270">
        <v>4</v>
      </c>
      <c r="G5425" s="270" t="s">
        <v>223</v>
      </c>
    </row>
    <row r="5426" spans="1:7">
      <c r="A5426" s="270" t="s">
        <v>10595</v>
      </c>
      <c r="B5426" s="270" t="s">
        <v>10596</v>
      </c>
      <c r="C5426" s="270">
        <v>2874</v>
      </c>
      <c r="D5426" s="270">
        <v>1031.992</v>
      </c>
      <c r="E5426" s="270">
        <v>14</v>
      </c>
      <c r="F5426" s="270">
        <v>6.19</v>
      </c>
      <c r="G5426" s="270" t="s">
        <v>226</v>
      </c>
    </row>
    <row r="5427" spans="1:7">
      <c r="A5427" s="270" t="s">
        <v>10597</v>
      </c>
      <c r="B5427" s="270" t="s">
        <v>10598</v>
      </c>
      <c r="C5427" s="270">
        <v>2540</v>
      </c>
      <c r="D5427" s="270">
        <v>896.88900000000001</v>
      </c>
      <c r="E5427" s="270">
        <v>8</v>
      </c>
      <c r="F5427" s="270">
        <v>0.95081632653061199</v>
      </c>
      <c r="G5427" s="270" t="s">
        <v>220</v>
      </c>
    </row>
    <row r="5428" spans="1:7">
      <c r="A5428" s="270" t="s">
        <v>10599</v>
      </c>
      <c r="B5428" s="270" t="s">
        <v>10600</v>
      </c>
      <c r="C5428" s="270">
        <v>2480</v>
      </c>
      <c r="D5428" s="270">
        <v>1014.864</v>
      </c>
      <c r="E5428" s="270">
        <v>13</v>
      </c>
      <c r="F5428" s="270">
        <v>1.0053448275862069</v>
      </c>
      <c r="G5428" s="270" t="s">
        <v>220</v>
      </c>
    </row>
    <row r="5429" spans="1:7">
      <c r="A5429" s="270" t="s">
        <v>10601</v>
      </c>
      <c r="B5429" s="270" t="s">
        <v>10602</v>
      </c>
      <c r="C5429" s="270">
        <v>2669</v>
      </c>
      <c r="D5429" s="270">
        <v>1029.8969999999999</v>
      </c>
      <c r="E5429" s="270">
        <v>14</v>
      </c>
      <c r="F5429" s="270">
        <v>6.61</v>
      </c>
      <c r="G5429" s="270" t="s">
        <v>226</v>
      </c>
    </row>
    <row r="5430" spans="1:7">
      <c r="A5430" s="270" t="s">
        <v>10603</v>
      </c>
      <c r="B5430" s="270" t="s">
        <v>10604</v>
      </c>
      <c r="C5430" s="270">
        <v>2527</v>
      </c>
      <c r="D5430" s="270">
        <v>1064.7370000000001</v>
      </c>
      <c r="E5430" s="270">
        <v>15</v>
      </c>
      <c r="F5430" s="270">
        <v>0.15</v>
      </c>
      <c r="G5430" s="270" t="s">
        <v>217</v>
      </c>
    </row>
    <row r="5431" spans="1:7">
      <c r="A5431" s="270" t="s">
        <v>10605</v>
      </c>
      <c r="B5431" s="270" t="s">
        <v>10606</v>
      </c>
      <c r="C5431" s="270">
        <v>2400</v>
      </c>
      <c r="D5431" s="270">
        <v>1024</v>
      </c>
      <c r="E5431" s="270">
        <v>13</v>
      </c>
      <c r="F5431" s="270">
        <v>7.86</v>
      </c>
      <c r="G5431" s="270" t="s">
        <v>226</v>
      </c>
    </row>
    <row r="5432" spans="1:7">
      <c r="A5432" s="270" t="s">
        <v>10607</v>
      </c>
      <c r="B5432" s="270" t="s">
        <v>10608</v>
      </c>
      <c r="C5432" s="270">
        <v>2622</v>
      </c>
      <c r="D5432" s="270">
        <v>757.2596603773585</v>
      </c>
      <c r="E5432" s="270">
        <v>3</v>
      </c>
      <c r="F5432" s="270">
        <v>3.55</v>
      </c>
      <c r="G5432" s="270" t="s">
        <v>223</v>
      </c>
    </row>
    <row r="5433" spans="1:7">
      <c r="A5433" s="270" t="s">
        <v>10609</v>
      </c>
      <c r="B5433" s="270" t="s">
        <v>10610</v>
      </c>
      <c r="C5433" s="270">
        <v>2463</v>
      </c>
      <c r="D5433" s="270">
        <v>908</v>
      </c>
      <c r="E5433" s="270">
        <v>9</v>
      </c>
      <c r="F5433" s="270">
        <v>2.2520000000000002</v>
      </c>
      <c r="G5433" s="270" t="s">
        <v>220</v>
      </c>
    </row>
    <row r="5434" spans="1:7">
      <c r="A5434" s="270" t="s">
        <v>10611</v>
      </c>
      <c r="B5434" s="270" t="s">
        <v>10612</v>
      </c>
      <c r="C5434" s="270">
        <v>2653</v>
      </c>
      <c r="D5434" s="270">
        <v>935.16300000000001</v>
      </c>
      <c r="E5434" s="270">
        <v>10</v>
      </c>
      <c r="F5434" s="270">
        <v>2.5099999999999998</v>
      </c>
      <c r="G5434" s="270" t="s">
        <v>223</v>
      </c>
    </row>
    <row r="5435" spans="1:7">
      <c r="A5435" s="270" t="s">
        <v>10613</v>
      </c>
      <c r="B5435" s="270" t="s">
        <v>10614</v>
      </c>
      <c r="C5435" s="270">
        <v>2261</v>
      </c>
      <c r="D5435" s="270">
        <v>983.29100000000005</v>
      </c>
      <c r="E5435" s="270">
        <v>12</v>
      </c>
      <c r="F5435" s="270">
        <v>0</v>
      </c>
      <c r="G5435" s="270" t="s">
        <v>217</v>
      </c>
    </row>
    <row r="5436" spans="1:7">
      <c r="A5436" s="270" t="s">
        <v>10615</v>
      </c>
      <c r="B5436" s="270" t="s">
        <v>10616</v>
      </c>
      <c r="C5436" s="270">
        <v>2729</v>
      </c>
      <c r="D5436" s="270">
        <v>1007</v>
      </c>
      <c r="E5436" s="270">
        <v>13</v>
      </c>
      <c r="F5436" s="270">
        <v>2.0699999999999998</v>
      </c>
      <c r="G5436" s="270" t="s">
        <v>220</v>
      </c>
    </row>
    <row r="5437" spans="1:7">
      <c r="A5437" s="270" t="s">
        <v>10617</v>
      </c>
      <c r="B5437" s="270" t="s">
        <v>10618</v>
      </c>
      <c r="C5437" s="270">
        <v>2490</v>
      </c>
      <c r="D5437" s="270">
        <v>984.66700000000003</v>
      </c>
      <c r="E5437" s="270">
        <v>12</v>
      </c>
      <c r="F5437" s="270">
        <v>0.18</v>
      </c>
      <c r="G5437" s="270" t="s">
        <v>217</v>
      </c>
    </row>
    <row r="5438" spans="1:7">
      <c r="A5438" s="270" t="s">
        <v>10619</v>
      </c>
      <c r="B5438" s="270" t="s">
        <v>10620</v>
      </c>
      <c r="C5438" s="270">
        <v>2720</v>
      </c>
      <c r="D5438" s="270">
        <v>1001.7140000000001</v>
      </c>
      <c r="E5438" s="270">
        <v>13</v>
      </c>
      <c r="F5438" s="270">
        <v>2.02</v>
      </c>
      <c r="G5438" s="270" t="s">
        <v>220</v>
      </c>
    </row>
    <row r="5439" spans="1:7">
      <c r="A5439" s="270" t="s">
        <v>10621</v>
      </c>
      <c r="B5439" s="270" t="s">
        <v>10620</v>
      </c>
      <c r="C5439" s="270">
        <v>2722</v>
      </c>
      <c r="D5439" s="270">
        <v>1001.7140000000001</v>
      </c>
      <c r="E5439" s="270">
        <v>13</v>
      </c>
      <c r="F5439" s="270">
        <v>2.02</v>
      </c>
      <c r="G5439" s="270" t="s">
        <v>220</v>
      </c>
    </row>
    <row r="5440" spans="1:7">
      <c r="A5440" s="270" t="s">
        <v>10622</v>
      </c>
      <c r="B5440" s="270" t="s">
        <v>10623</v>
      </c>
      <c r="C5440" s="270">
        <v>2720</v>
      </c>
      <c r="D5440" s="270">
        <v>1047</v>
      </c>
      <c r="E5440" s="270">
        <v>14</v>
      </c>
      <c r="F5440" s="270">
        <v>1.63</v>
      </c>
      <c r="G5440" s="270" t="s">
        <v>220</v>
      </c>
    </row>
    <row r="5441" spans="1:7">
      <c r="A5441" s="270" t="s">
        <v>10624</v>
      </c>
      <c r="B5441" s="270" t="s">
        <v>10625</v>
      </c>
      <c r="C5441" s="270">
        <v>2720</v>
      </c>
      <c r="D5441" s="270">
        <v>944.53800000000001</v>
      </c>
      <c r="E5441" s="270">
        <v>10</v>
      </c>
      <c r="F5441" s="270">
        <v>1.4</v>
      </c>
      <c r="G5441" s="270" t="s">
        <v>220</v>
      </c>
    </row>
    <row r="5442" spans="1:7">
      <c r="A5442" s="270" t="s">
        <v>10626</v>
      </c>
      <c r="B5442" s="270" t="s">
        <v>10627</v>
      </c>
      <c r="C5442" s="270">
        <v>2480</v>
      </c>
      <c r="D5442" s="270">
        <v>1006</v>
      </c>
      <c r="E5442" s="270">
        <v>13</v>
      </c>
      <c r="F5442" s="270">
        <v>0.67</v>
      </c>
      <c r="G5442" s="270" t="s">
        <v>220</v>
      </c>
    </row>
    <row r="5443" spans="1:7">
      <c r="A5443" s="270" t="s">
        <v>10628</v>
      </c>
      <c r="B5443" s="270" t="s">
        <v>10629</v>
      </c>
      <c r="C5443" s="270">
        <v>2428</v>
      </c>
      <c r="D5443" s="270">
        <v>913.51300000000003</v>
      </c>
      <c r="E5443" s="270">
        <v>9</v>
      </c>
      <c r="F5443" s="270">
        <v>0.97</v>
      </c>
      <c r="G5443" s="270" t="s">
        <v>220</v>
      </c>
    </row>
    <row r="5444" spans="1:7">
      <c r="A5444" s="270" t="s">
        <v>10630</v>
      </c>
      <c r="B5444" s="270" t="s">
        <v>10631</v>
      </c>
      <c r="C5444" s="270">
        <v>2469</v>
      </c>
      <c r="D5444" s="270">
        <v>927</v>
      </c>
      <c r="E5444" s="270">
        <v>10</v>
      </c>
      <c r="F5444" s="270">
        <v>3.3</v>
      </c>
      <c r="G5444" s="270" t="s">
        <v>223</v>
      </c>
    </row>
    <row r="5445" spans="1:7">
      <c r="A5445" s="270" t="s">
        <v>10632</v>
      </c>
      <c r="B5445" s="270" t="s">
        <v>10633</v>
      </c>
      <c r="C5445" s="270">
        <v>2480</v>
      </c>
      <c r="D5445" s="270">
        <v>895.25</v>
      </c>
      <c r="E5445" s="270">
        <v>8</v>
      </c>
      <c r="F5445" s="270">
        <v>1.38</v>
      </c>
      <c r="G5445" s="270" t="s">
        <v>220</v>
      </c>
    </row>
    <row r="5446" spans="1:7">
      <c r="A5446" s="270" t="s">
        <v>10634</v>
      </c>
      <c r="B5446" s="270" t="s">
        <v>10635</v>
      </c>
      <c r="C5446" s="270">
        <v>2480</v>
      </c>
      <c r="D5446" s="270">
        <v>984.46600000000012</v>
      </c>
      <c r="E5446" s="270">
        <v>12</v>
      </c>
      <c r="F5446" s="270">
        <v>1.64</v>
      </c>
      <c r="G5446" s="270" t="s">
        <v>220</v>
      </c>
    </row>
    <row r="5447" spans="1:7">
      <c r="A5447" s="270" t="s">
        <v>10636</v>
      </c>
      <c r="B5447" s="270" t="s">
        <v>10637</v>
      </c>
      <c r="C5447" s="270">
        <v>2714</v>
      </c>
      <c r="D5447" s="270">
        <v>1039.75</v>
      </c>
      <c r="E5447" s="270">
        <v>14</v>
      </c>
      <c r="F5447" s="270">
        <v>1.88</v>
      </c>
      <c r="G5447" s="270" t="s">
        <v>220</v>
      </c>
    </row>
    <row r="5448" spans="1:7">
      <c r="A5448" s="270" t="s">
        <v>10638</v>
      </c>
      <c r="B5448" s="270" t="s">
        <v>10639</v>
      </c>
      <c r="C5448" s="270">
        <v>2548</v>
      </c>
      <c r="D5448" s="270">
        <v>1011.967</v>
      </c>
      <c r="E5448" s="270">
        <v>13</v>
      </c>
      <c r="F5448" s="270">
        <v>3.18</v>
      </c>
      <c r="G5448" s="270" t="s">
        <v>223</v>
      </c>
    </row>
    <row r="5449" spans="1:7">
      <c r="A5449" s="270" t="s">
        <v>10640</v>
      </c>
      <c r="B5449" s="270" t="s">
        <v>10641</v>
      </c>
      <c r="C5449" s="270">
        <v>2548</v>
      </c>
      <c r="D5449" s="270">
        <v>1037.058</v>
      </c>
      <c r="E5449" s="270">
        <v>14</v>
      </c>
      <c r="F5449" s="270">
        <v>3.16</v>
      </c>
      <c r="G5449" s="270" t="s">
        <v>223</v>
      </c>
    </row>
    <row r="5450" spans="1:7">
      <c r="A5450" s="270" t="s">
        <v>10642</v>
      </c>
      <c r="B5450" s="270" t="s">
        <v>10643</v>
      </c>
      <c r="C5450" s="270">
        <v>2341</v>
      </c>
      <c r="D5450" s="270">
        <v>972.54050000000007</v>
      </c>
      <c r="E5450" s="270">
        <v>11</v>
      </c>
      <c r="F5450" s="270">
        <v>2.67</v>
      </c>
      <c r="G5450" s="270" t="s">
        <v>223</v>
      </c>
    </row>
    <row r="5451" spans="1:7">
      <c r="A5451" s="270" t="s">
        <v>10644</v>
      </c>
      <c r="B5451" s="270" t="s">
        <v>10645</v>
      </c>
      <c r="C5451" s="270">
        <v>2850</v>
      </c>
      <c r="D5451" s="270">
        <v>958.66700000000003</v>
      </c>
      <c r="E5451" s="270">
        <v>11</v>
      </c>
      <c r="F5451" s="270">
        <v>4.3499999999999996</v>
      </c>
      <c r="G5451" s="270" t="s">
        <v>223</v>
      </c>
    </row>
    <row r="5452" spans="1:7">
      <c r="A5452" s="270" t="s">
        <v>10646</v>
      </c>
      <c r="B5452" s="270" t="s">
        <v>10647</v>
      </c>
      <c r="C5452" s="270">
        <v>2650</v>
      </c>
      <c r="D5452" s="270">
        <v>1041.5604909090912</v>
      </c>
      <c r="E5452" s="270">
        <v>14</v>
      </c>
      <c r="F5452" s="270">
        <v>2.0099999999999998</v>
      </c>
      <c r="G5452" s="270" t="s">
        <v>220</v>
      </c>
    </row>
    <row r="5453" spans="1:7">
      <c r="A5453" s="270" t="s">
        <v>10648</v>
      </c>
      <c r="B5453" s="270" t="s">
        <v>10649</v>
      </c>
      <c r="C5453" s="270">
        <v>2650</v>
      </c>
      <c r="D5453" s="270">
        <v>1041.5604909090912</v>
      </c>
      <c r="E5453" s="270">
        <v>14</v>
      </c>
      <c r="F5453" s="270">
        <v>2.6</v>
      </c>
      <c r="G5453" s="270" t="s">
        <v>223</v>
      </c>
    </row>
    <row r="5454" spans="1:7">
      <c r="A5454" s="270" t="s">
        <v>10650</v>
      </c>
      <c r="B5454" s="270" t="s">
        <v>10651</v>
      </c>
      <c r="C5454" s="270">
        <v>2537</v>
      </c>
      <c r="D5454" s="270">
        <v>1027.1669999999999</v>
      </c>
      <c r="E5454" s="270">
        <v>14</v>
      </c>
      <c r="F5454" s="270">
        <v>2.46</v>
      </c>
      <c r="G5454" s="270" t="s">
        <v>223</v>
      </c>
    </row>
    <row r="5455" spans="1:7">
      <c r="A5455" s="270" t="s">
        <v>10652</v>
      </c>
      <c r="B5455" s="270" t="s">
        <v>10653</v>
      </c>
      <c r="C5455" s="270">
        <v>2440</v>
      </c>
      <c r="D5455" s="270">
        <v>930</v>
      </c>
      <c r="E5455" s="270">
        <v>10</v>
      </c>
      <c r="F5455" s="270">
        <v>3.1791304347826088</v>
      </c>
      <c r="G5455" s="270" t="s">
        <v>223</v>
      </c>
    </row>
    <row r="5456" spans="1:7">
      <c r="A5456" s="270" t="s">
        <v>10654</v>
      </c>
      <c r="B5456" s="270" t="s">
        <v>10655</v>
      </c>
      <c r="C5456" s="270">
        <v>2795</v>
      </c>
      <c r="D5456" s="270">
        <v>1013</v>
      </c>
      <c r="E5456" s="270">
        <v>13</v>
      </c>
      <c r="F5456" s="270">
        <v>2.6</v>
      </c>
      <c r="G5456" s="270" t="s">
        <v>223</v>
      </c>
    </row>
    <row r="5457" spans="1:7">
      <c r="A5457" s="270" t="s">
        <v>10656</v>
      </c>
      <c r="B5457" s="270" t="s">
        <v>10657</v>
      </c>
      <c r="C5457" s="270">
        <v>2537</v>
      </c>
      <c r="D5457" s="270">
        <v>994.48900000000003</v>
      </c>
      <c r="E5457" s="270">
        <v>12</v>
      </c>
      <c r="F5457" s="270">
        <v>2.57</v>
      </c>
      <c r="G5457" s="270" t="s">
        <v>223</v>
      </c>
    </row>
    <row r="5458" spans="1:7">
      <c r="A5458" s="270" t="s">
        <v>10658</v>
      </c>
      <c r="B5458" s="270" t="s">
        <v>10659</v>
      </c>
      <c r="C5458" s="270">
        <v>2630</v>
      </c>
      <c r="D5458" s="270">
        <v>1007</v>
      </c>
      <c r="E5458" s="270">
        <v>13</v>
      </c>
      <c r="F5458" s="270">
        <v>2.1578947368421058</v>
      </c>
      <c r="G5458" s="270" t="s">
        <v>220</v>
      </c>
    </row>
    <row r="5459" spans="1:7">
      <c r="A5459" s="270" t="s">
        <v>10660</v>
      </c>
      <c r="B5459" s="270" t="s">
        <v>10661</v>
      </c>
      <c r="C5459" s="270">
        <v>2074</v>
      </c>
      <c r="D5459" s="270">
        <v>1124.23</v>
      </c>
      <c r="E5459" s="270">
        <v>17</v>
      </c>
      <c r="F5459" s="270">
        <v>0</v>
      </c>
      <c r="G5459" s="270" t="s">
        <v>217</v>
      </c>
    </row>
    <row r="5460" spans="1:7">
      <c r="A5460" s="270" t="s">
        <v>10662</v>
      </c>
      <c r="B5460" s="270" t="s">
        <v>10663</v>
      </c>
      <c r="C5460" s="270">
        <v>2390</v>
      </c>
      <c r="D5460" s="270">
        <v>1024</v>
      </c>
      <c r="E5460" s="270">
        <v>13</v>
      </c>
      <c r="F5460" s="270">
        <v>4.08</v>
      </c>
      <c r="G5460" s="270" t="s">
        <v>223</v>
      </c>
    </row>
    <row r="5461" spans="1:7">
      <c r="A5461" s="270" t="s">
        <v>10664</v>
      </c>
      <c r="B5461" s="270" t="s">
        <v>10665</v>
      </c>
      <c r="C5461" s="270">
        <v>2205</v>
      </c>
      <c r="D5461" s="270">
        <v>949.25800000000004</v>
      </c>
      <c r="E5461" s="270">
        <v>10</v>
      </c>
      <c r="F5461" s="270">
        <v>0</v>
      </c>
      <c r="G5461" s="270" t="s">
        <v>217</v>
      </c>
    </row>
    <row r="5462" spans="1:7">
      <c r="A5462" s="270" t="s">
        <v>10666</v>
      </c>
      <c r="B5462" s="270" t="s">
        <v>10667</v>
      </c>
      <c r="C5462" s="270">
        <v>2650</v>
      </c>
      <c r="D5462" s="270">
        <v>1009.5650000000001</v>
      </c>
      <c r="E5462" s="270">
        <v>13</v>
      </c>
      <c r="F5462" s="270">
        <v>1.04</v>
      </c>
      <c r="G5462" s="270" t="s">
        <v>220</v>
      </c>
    </row>
    <row r="5463" spans="1:7">
      <c r="A5463" s="270" t="s">
        <v>10668</v>
      </c>
      <c r="B5463" s="270" t="s">
        <v>10669</v>
      </c>
      <c r="C5463" s="270">
        <v>2486</v>
      </c>
      <c r="D5463" s="270">
        <v>997.90059999999983</v>
      </c>
      <c r="E5463" s="270">
        <v>12</v>
      </c>
      <c r="F5463" s="270">
        <v>9.9999999999999992E-2</v>
      </c>
      <c r="G5463" s="270" t="s">
        <v>217</v>
      </c>
    </row>
    <row r="5464" spans="1:7">
      <c r="A5464" s="270" t="s">
        <v>10670</v>
      </c>
      <c r="B5464" s="270" t="s">
        <v>10671</v>
      </c>
      <c r="C5464" s="270">
        <v>2486</v>
      </c>
      <c r="D5464" s="270">
        <v>899.48699999999997</v>
      </c>
      <c r="E5464" s="270">
        <v>8</v>
      </c>
      <c r="F5464" s="270">
        <v>0</v>
      </c>
      <c r="G5464" s="270" t="s">
        <v>217</v>
      </c>
    </row>
    <row r="5465" spans="1:7">
      <c r="A5465" s="270" t="s">
        <v>10672</v>
      </c>
      <c r="B5465" s="270" t="s">
        <v>10673</v>
      </c>
      <c r="C5465" s="270">
        <v>2485</v>
      </c>
      <c r="D5465" s="270">
        <v>916.78700000000003</v>
      </c>
      <c r="E5465" s="270">
        <v>9</v>
      </c>
      <c r="F5465" s="270">
        <v>0</v>
      </c>
      <c r="G5465" s="270" t="s">
        <v>217</v>
      </c>
    </row>
    <row r="5466" spans="1:7">
      <c r="A5466" s="270" t="s">
        <v>10674</v>
      </c>
      <c r="B5466" s="270" t="s">
        <v>10675</v>
      </c>
      <c r="C5466" s="270">
        <v>2485</v>
      </c>
      <c r="D5466" s="270">
        <v>927.89300000000003</v>
      </c>
      <c r="E5466" s="270">
        <v>10</v>
      </c>
      <c r="F5466" s="270">
        <v>0</v>
      </c>
      <c r="G5466" s="270" t="s">
        <v>217</v>
      </c>
    </row>
    <row r="5467" spans="1:7">
      <c r="A5467" s="270" t="s">
        <v>10676</v>
      </c>
      <c r="B5467" s="270" t="s">
        <v>10675</v>
      </c>
      <c r="C5467" s="270">
        <v>2486</v>
      </c>
      <c r="D5467" s="270">
        <v>927.89300000000003</v>
      </c>
      <c r="E5467" s="270">
        <v>10</v>
      </c>
      <c r="F5467" s="270">
        <v>0</v>
      </c>
      <c r="G5467" s="270" t="s">
        <v>217</v>
      </c>
    </row>
    <row r="5468" spans="1:7">
      <c r="A5468" s="270" t="s">
        <v>10677</v>
      </c>
      <c r="B5468" s="270" t="s">
        <v>10678</v>
      </c>
      <c r="C5468" s="270">
        <v>2324</v>
      </c>
      <c r="D5468" s="270">
        <v>990.63599999999997</v>
      </c>
      <c r="E5468" s="270">
        <v>12</v>
      </c>
      <c r="F5468" s="270">
        <v>0.86433333333333329</v>
      </c>
      <c r="G5468" s="270" t="s">
        <v>220</v>
      </c>
    </row>
    <row r="5469" spans="1:7">
      <c r="A5469" s="270" t="s">
        <v>10679</v>
      </c>
      <c r="B5469" s="270" t="s">
        <v>10680</v>
      </c>
      <c r="C5469" s="270">
        <v>2540</v>
      </c>
      <c r="D5469" s="270">
        <v>896.88900000000001</v>
      </c>
      <c r="E5469" s="270">
        <v>8</v>
      </c>
      <c r="F5469" s="270">
        <v>0.95081632653061199</v>
      </c>
      <c r="G5469" s="270" t="s">
        <v>220</v>
      </c>
    </row>
    <row r="5470" spans="1:7">
      <c r="A5470" s="270" t="s">
        <v>10681</v>
      </c>
      <c r="B5470" s="270" t="s">
        <v>10682</v>
      </c>
      <c r="C5470" s="270">
        <v>2622</v>
      </c>
      <c r="D5470" s="270">
        <v>1032.385</v>
      </c>
      <c r="E5470" s="270">
        <v>14</v>
      </c>
      <c r="F5470" s="270">
        <v>1.58</v>
      </c>
      <c r="G5470" s="270" t="s">
        <v>220</v>
      </c>
    </row>
    <row r="5471" spans="1:7">
      <c r="A5471" s="270" t="s">
        <v>10683</v>
      </c>
      <c r="B5471" s="270" t="s">
        <v>10682</v>
      </c>
      <c r="C5471" s="270">
        <v>2850</v>
      </c>
      <c r="D5471" s="270">
        <v>1032.385</v>
      </c>
      <c r="E5471" s="270">
        <v>14</v>
      </c>
      <c r="F5471" s="270">
        <v>3.52</v>
      </c>
      <c r="G5471" s="270" t="s">
        <v>223</v>
      </c>
    </row>
    <row r="5472" spans="1:7">
      <c r="A5472" s="270" t="s">
        <v>10684</v>
      </c>
      <c r="B5472" s="270" t="s">
        <v>10682</v>
      </c>
      <c r="C5472" s="270">
        <v>2852</v>
      </c>
      <c r="D5472" s="270">
        <v>1032.385</v>
      </c>
      <c r="E5472" s="270">
        <v>14</v>
      </c>
      <c r="F5472" s="270">
        <v>3.52</v>
      </c>
      <c r="G5472" s="270" t="s">
        <v>223</v>
      </c>
    </row>
    <row r="5473" spans="1:7">
      <c r="A5473" s="270" t="s">
        <v>10685</v>
      </c>
      <c r="B5473" s="270" t="s">
        <v>10686</v>
      </c>
      <c r="C5473" s="270">
        <v>2795</v>
      </c>
      <c r="D5473" s="270">
        <v>1017</v>
      </c>
      <c r="E5473" s="270">
        <v>13</v>
      </c>
      <c r="F5473" s="270">
        <v>1.7092537313432823</v>
      </c>
      <c r="G5473" s="270" t="s">
        <v>220</v>
      </c>
    </row>
    <row r="5474" spans="1:7">
      <c r="A5474" s="270" t="s">
        <v>10687</v>
      </c>
      <c r="B5474" s="270" t="s">
        <v>10688</v>
      </c>
      <c r="C5474" s="270">
        <v>2537</v>
      </c>
      <c r="D5474" s="270">
        <v>996.79699999999991</v>
      </c>
      <c r="E5474" s="270">
        <v>12</v>
      </c>
      <c r="F5474" s="270">
        <v>2.52</v>
      </c>
      <c r="G5474" s="270" t="s">
        <v>223</v>
      </c>
    </row>
    <row r="5475" spans="1:7">
      <c r="A5475" s="270" t="s">
        <v>10689</v>
      </c>
      <c r="B5475" s="270" t="s">
        <v>10690</v>
      </c>
      <c r="C5475" s="270">
        <v>2410</v>
      </c>
      <c r="D5475" s="270">
        <v>996.74099999999999</v>
      </c>
      <c r="E5475" s="270">
        <v>12</v>
      </c>
      <c r="F5475" s="270">
        <v>6.02</v>
      </c>
      <c r="G5475" s="270" t="s">
        <v>226</v>
      </c>
    </row>
    <row r="5476" spans="1:7">
      <c r="A5476" s="270" t="s">
        <v>10691</v>
      </c>
      <c r="B5476" s="270" t="s">
        <v>10692</v>
      </c>
      <c r="C5476" s="270">
        <v>2852</v>
      </c>
      <c r="D5476" s="270">
        <v>1032</v>
      </c>
      <c r="E5476" s="270">
        <v>14</v>
      </c>
      <c r="F5476" s="270">
        <v>3.06</v>
      </c>
      <c r="G5476" s="270" t="s">
        <v>223</v>
      </c>
    </row>
    <row r="5477" spans="1:7">
      <c r="A5477" s="270" t="s">
        <v>10693</v>
      </c>
      <c r="B5477" s="270" t="s">
        <v>10694</v>
      </c>
      <c r="C5477" s="270">
        <v>2481</v>
      </c>
      <c r="D5477" s="270">
        <v>1000</v>
      </c>
      <c r="E5477" s="270">
        <v>12</v>
      </c>
      <c r="F5477" s="270">
        <v>0.67</v>
      </c>
      <c r="G5477" s="270" t="s">
        <v>220</v>
      </c>
    </row>
    <row r="5478" spans="1:7">
      <c r="A5478" s="270" t="s">
        <v>10695</v>
      </c>
      <c r="B5478" s="270" t="s">
        <v>10696</v>
      </c>
      <c r="C5478" s="270">
        <v>2810</v>
      </c>
      <c r="D5478" s="270">
        <v>997.95533333333356</v>
      </c>
      <c r="E5478" s="270">
        <v>12</v>
      </c>
      <c r="F5478" s="270">
        <v>3.05</v>
      </c>
      <c r="G5478" s="270" t="s">
        <v>223</v>
      </c>
    </row>
    <row r="5479" spans="1:7">
      <c r="A5479" s="270" t="s">
        <v>10697</v>
      </c>
      <c r="B5479" s="270" t="s">
        <v>10698</v>
      </c>
      <c r="C5479" s="270">
        <v>2484</v>
      </c>
      <c r="D5479" s="270">
        <v>914.18200000000002</v>
      </c>
      <c r="E5479" s="270">
        <v>9</v>
      </c>
      <c r="F5479" s="270">
        <v>0.80812499999999987</v>
      </c>
      <c r="G5479" s="270" t="s">
        <v>220</v>
      </c>
    </row>
    <row r="5480" spans="1:7">
      <c r="A5480" s="270" t="s">
        <v>10699</v>
      </c>
      <c r="B5480" s="270" t="s">
        <v>10700</v>
      </c>
      <c r="C5480" s="270">
        <v>2484</v>
      </c>
      <c r="D5480" s="270">
        <v>935.779</v>
      </c>
      <c r="E5480" s="270">
        <v>10</v>
      </c>
      <c r="F5480" s="270">
        <v>1.05</v>
      </c>
      <c r="G5480" s="270" t="s">
        <v>220</v>
      </c>
    </row>
    <row r="5481" spans="1:7">
      <c r="A5481" s="270" t="s">
        <v>10701</v>
      </c>
      <c r="B5481" s="270" t="s">
        <v>10702</v>
      </c>
      <c r="C5481" s="270">
        <v>2716</v>
      </c>
      <c r="D5481" s="270">
        <v>1036.8924</v>
      </c>
      <c r="E5481" s="270">
        <v>14</v>
      </c>
      <c r="F5481" s="270">
        <v>5.38</v>
      </c>
      <c r="G5481" s="270" t="s">
        <v>223</v>
      </c>
    </row>
    <row r="5482" spans="1:7">
      <c r="A5482" s="270" t="s">
        <v>10703</v>
      </c>
      <c r="B5482" s="270" t="s">
        <v>10704</v>
      </c>
      <c r="C5482" s="270">
        <v>2400</v>
      </c>
      <c r="D5482" s="270">
        <v>1010.6192222222222</v>
      </c>
      <c r="E5482" s="270">
        <v>13</v>
      </c>
      <c r="F5482" s="270">
        <v>5.09</v>
      </c>
      <c r="G5482" s="270" t="s">
        <v>223</v>
      </c>
    </row>
    <row r="5483" spans="1:7">
      <c r="A5483" s="270" t="s">
        <v>10705</v>
      </c>
      <c r="B5483" s="270" t="s">
        <v>10706</v>
      </c>
      <c r="C5483" s="270">
        <v>2484</v>
      </c>
      <c r="D5483" s="270">
        <v>1055</v>
      </c>
      <c r="E5483" s="270">
        <v>15</v>
      </c>
      <c r="F5483" s="270">
        <v>0.80812499999999987</v>
      </c>
      <c r="G5483" s="270" t="s">
        <v>220</v>
      </c>
    </row>
    <row r="5484" spans="1:7">
      <c r="A5484" s="270" t="s">
        <v>10707</v>
      </c>
      <c r="B5484" s="270" t="s">
        <v>10708</v>
      </c>
      <c r="C5484" s="270">
        <v>2460</v>
      </c>
      <c r="D5484" s="270">
        <v>894.21400000000006</v>
      </c>
      <c r="E5484" s="270">
        <v>8</v>
      </c>
      <c r="F5484" s="270">
        <v>2.925238095238095</v>
      </c>
      <c r="G5484" s="270" t="s">
        <v>223</v>
      </c>
    </row>
    <row r="5485" spans="1:7">
      <c r="A5485" s="270" t="s">
        <v>10709</v>
      </c>
      <c r="B5485" s="270" t="s">
        <v>10710</v>
      </c>
      <c r="C5485" s="270">
        <v>2421</v>
      </c>
      <c r="D5485" s="270">
        <v>1054.4028571428571</v>
      </c>
      <c r="E5485" s="270">
        <v>15</v>
      </c>
      <c r="F5485" s="270">
        <v>1.55</v>
      </c>
      <c r="G5485" s="270" t="s">
        <v>220</v>
      </c>
    </row>
    <row r="5486" spans="1:7">
      <c r="A5486" s="270" t="s">
        <v>10711</v>
      </c>
      <c r="B5486" s="270" t="s">
        <v>10712</v>
      </c>
      <c r="C5486" s="270">
        <v>2453</v>
      </c>
      <c r="D5486" s="270">
        <v>962.60500000000002</v>
      </c>
      <c r="E5486" s="270">
        <v>11</v>
      </c>
      <c r="F5486" s="270">
        <v>4.43</v>
      </c>
      <c r="G5486" s="270" t="s">
        <v>223</v>
      </c>
    </row>
    <row r="5487" spans="1:7">
      <c r="A5487" s="270" t="s">
        <v>10713</v>
      </c>
      <c r="B5487" s="270" t="s">
        <v>10714</v>
      </c>
      <c r="C5487" s="270">
        <v>2479</v>
      </c>
      <c r="D5487" s="270">
        <v>1019.713</v>
      </c>
      <c r="E5487" s="270">
        <v>13</v>
      </c>
      <c r="F5487" s="270">
        <v>0.92</v>
      </c>
      <c r="G5487" s="270" t="s">
        <v>220</v>
      </c>
    </row>
    <row r="5488" spans="1:7">
      <c r="A5488" s="270" t="s">
        <v>10715</v>
      </c>
      <c r="B5488" s="270" t="s">
        <v>10716</v>
      </c>
      <c r="C5488" s="270">
        <v>2329</v>
      </c>
      <c r="D5488" s="270">
        <v>920.24099999999999</v>
      </c>
      <c r="E5488" s="270">
        <v>9</v>
      </c>
      <c r="F5488" s="270">
        <v>4.46</v>
      </c>
      <c r="G5488" s="270" t="s">
        <v>223</v>
      </c>
    </row>
    <row r="5489" spans="1:7">
      <c r="A5489" s="270" t="s">
        <v>10717</v>
      </c>
      <c r="B5489" s="270" t="s">
        <v>10716</v>
      </c>
      <c r="C5489" s="270">
        <v>2844</v>
      </c>
      <c r="D5489" s="270">
        <v>920.24099999999999</v>
      </c>
      <c r="E5489" s="270">
        <v>9</v>
      </c>
      <c r="F5489" s="270">
        <v>4.46</v>
      </c>
      <c r="G5489" s="270" t="s">
        <v>223</v>
      </c>
    </row>
    <row r="5490" spans="1:7">
      <c r="A5490" s="270" t="s">
        <v>10718</v>
      </c>
      <c r="B5490" s="270" t="s">
        <v>10719</v>
      </c>
      <c r="C5490" s="270">
        <v>2804</v>
      </c>
      <c r="D5490" s="270">
        <v>991.85874999999999</v>
      </c>
      <c r="E5490" s="270">
        <v>12</v>
      </c>
      <c r="F5490" s="270">
        <v>2.98</v>
      </c>
      <c r="G5490" s="270" t="s">
        <v>223</v>
      </c>
    </row>
    <row r="5491" spans="1:7">
      <c r="A5491" s="270" t="s">
        <v>10720</v>
      </c>
      <c r="B5491" s="270" t="s">
        <v>10721</v>
      </c>
      <c r="C5491" s="270">
        <v>2484</v>
      </c>
      <c r="D5491" s="270">
        <v>943.86800000000005</v>
      </c>
      <c r="E5491" s="270">
        <v>10</v>
      </c>
      <c r="F5491" s="270">
        <v>0.7</v>
      </c>
      <c r="G5491" s="270" t="s">
        <v>220</v>
      </c>
    </row>
    <row r="5492" spans="1:7">
      <c r="A5492" s="270" t="s">
        <v>10722</v>
      </c>
      <c r="B5492" s="270" t="s">
        <v>10723</v>
      </c>
      <c r="C5492" s="270">
        <v>2357</v>
      </c>
      <c r="D5492" s="270">
        <v>1002.8</v>
      </c>
      <c r="E5492" s="270">
        <v>13</v>
      </c>
      <c r="F5492" s="270">
        <v>4.88</v>
      </c>
      <c r="G5492" s="270" t="s">
        <v>223</v>
      </c>
    </row>
    <row r="5493" spans="1:7">
      <c r="A5493" s="270" t="s">
        <v>10724</v>
      </c>
      <c r="B5493" s="270" t="s">
        <v>10725</v>
      </c>
      <c r="C5493" s="270">
        <v>2850</v>
      </c>
      <c r="D5493" s="270">
        <v>975.41200000000003</v>
      </c>
      <c r="E5493" s="270">
        <v>11</v>
      </c>
      <c r="F5493" s="270">
        <v>3.48</v>
      </c>
      <c r="G5493" s="270" t="s">
        <v>223</v>
      </c>
    </row>
    <row r="5494" spans="1:7">
      <c r="A5494" s="270" t="s">
        <v>10726</v>
      </c>
      <c r="B5494" s="270" t="s">
        <v>10727</v>
      </c>
      <c r="C5494" s="270">
        <v>2539</v>
      </c>
      <c r="D5494" s="270">
        <v>929.88300000000004</v>
      </c>
      <c r="E5494" s="270">
        <v>10</v>
      </c>
      <c r="F5494" s="270">
        <v>1.36</v>
      </c>
      <c r="G5494" s="270" t="s">
        <v>220</v>
      </c>
    </row>
    <row r="5495" spans="1:7">
      <c r="A5495" s="270" t="s">
        <v>10728</v>
      </c>
      <c r="B5495" s="270" t="s">
        <v>10729</v>
      </c>
      <c r="C5495" s="270">
        <v>2850</v>
      </c>
      <c r="D5495" s="270">
        <v>995.51900000000001</v>
      </c>
      <c r="E5495" s="270">
        <v>12</v>
      </c>
      <c r="F5495" s="270">
        <v>3.1293617021276594</v>
      </c>
      <c r="G5495" s="270" t="s">
        <v>223</v>
      </c>
    </row>
    <row r="5496" spans="1:7">
      <c r="A5496" s="270" t="s">
        <v>10730</v>
      </c>
      <c r="B5496" s="270" t="s">
        <v>10731</v>
      </c>
      <c r="C5496" s="270">
        <v>2539</v>
      </c>
      <c r="D5496" s="270">
        <v>941.88011538461546</v>
      </c>
      <c r="E5496" s="270">
        <v>10</v>
      </c>
      <c r="F5496" s="270">
        <v>1.6785714285714286</v>
      </c>
      <c r="G5496" s="270" t="s">
        <v>220</v>
      </c>
    </row>
    <row r="5497" spans="1:7">
      <c r="A5497" s="270" t="s">
        <v>10732</v>
      </c>
      <c r="B5497" s="270" t="s">
        <v>10733</v>
      </c>
      <c r="C5497" s="270">
        <v>2462</v>
      </c>
      <c r="D5497" s="270">
        <v>930.76199999999994</v>
      </c>
      <c r="E5497" s="270">
        <v>10</v>
      </c>
      <c r="F5497" s="270">
        <v>2.31</v>
      </c>
      <c r="G5497" s="270" t="s">
        <v>220</v>
      </c>
    </row>
    <row r="5498" spans="1:7">
      <c r="A5498" s="270" t="s">
        <v>10734</v>
      </c>
      <c r="B5498" s="270" t="s">
        <v>10735</v>
      </c>
      <c r="C5498" s="270">
        <v>2450</v>
      </c>
      <c r="D5498" s="270">
        <v>819.81299999999999</v>
      </c>
      <c r="E5498" s="270">
        <v>5</v>
      </c>
      <c r="F5498" s="270">
        <v>2.2268421052631577</v>
      </c>
      <c r="G5498" s="270" t="s">
        <v>220</v>
      </c>
    </row>
    <row r="5499" spans="1:7">
      <c r="A5499" s="270" t="s">
        <v>10736</v>
      </c>
      <c r="B5499" s="270" t="s">
        <v>10737</v>
      </c>
      <c r="C5499" s="270">
        <v>2007</v>
      </c>
      <c r="D5499" s="270">
        <v>982.63</v>
      </c>
      <c r="E5499" s="270">
        <v>12</v>
      </c>
      <c r="F5499" s="270" t="s">
        <v>356</v>
      </c>
      <c r="G5499" s="270" t="s">
        <v>217</v>
      </c>
    </row>
    <row r="5500" spans="1:7">
      <c r="A5500" s="270" t="s">
        <v>10738</v>
      </c>
      <c r="B5500" s="270" t="s">
        <v>10739</v>
      </c>
      <c r="C5500" s="270">
        <v>2652</v>
      </c>
      <c r="D5500" s="270">
        <v>1033.4323333333332</v>
      </c>
      <c r="E5500" s="270">
        <v>14</v>
      </c>
      <c r="F5500" s="270">
        <v>3.08</v>
      </c>
      <c r="G5500" s="270" t="s">
        <v>223</v>
      </c>
    </row>
    <row r="5501" spans="1:7">
      <c r="A5501" s="270" t="s">
        <v>10740</v>
      </c>
      <c r="B5501" s="270" t="s">
        <v>10741</v>
      </c>
      <c r="C5501" s="270">
        <v>2256</v>
      </c>
      <c r="D5501" s="270">
        <v>948.93100000000004</v>
      </c>
      <c r="E5501" s="270">
        <v>10</v>
      </c>
      <c r="F5501" s="270">
        <v>0</v>
      </c>
      <c r="G5501" s="270" t="s">
        <v>217</v>
      </c>
    </row>
    <row r="5502" spans="1:7">
      <c r="A5502" s="270" t="s">
        <v>10742</v>
      </c>
      <c r="B5502" s="270" t="s">
        <v>10741</v>
      </c>
      <c r="C5502" s="270">
        <v>2257</v>
      </c>
      <c r="D5502" s="270">
        <v>948.93100000000004</v>
      </c>
      <c r="E5502" s="270">
        <v>10</v>
      </c>
      <c r="F5502" s="270">
        <v>0</v>
      </c>
      <c r="G5502" s="270" t="s">
        <v>217</v>
      </c>
    </row>
    <row r="5503" spans="1:7">
      <c r="A5503" s="270" t="s">
        <v>10743</v>
      </c>
      <c r="B5503" s="270" t="s">
        <v>10744</v>
      </c>
      <c r="C5503" s="270">
        <v>2257</v>
      </c>
      <c r="D5503" s="270">
        <v>1018.297076923077</v>
      </c>
      <c r="E5503" s="270">
        <v>13</v>
      </c>
      <c r="F5503" s="270">
        <v>1.7142857142857144E-2</v>
      </c>
      <c r="G5503" s="270" t="s">
        <v>217</v>
      </c>
    </row>
    <row r="5504" spans="1:7">
      <c r="A5504" s="270" t="s">
        <v>10745</v>
      </c>
      <c r="B5504" s="270" t="s">
        <v>10746</v>
      </c>
      <c r="C5504" s="270">
        <v>2519</v>
      </c>
      <c r="D5504" s="270">
        <v>921.98900000000003</v>
      </c>
      <c r="E5504" s="270">
        <v>9</v>
      </c>
      <c r="F5504" s="270">
        <v>0.11</v>
      </c>
      <c r="G5504" s="270" t="s">
        <v>217</v>
      </c>
    </row>
    <row r="5505" spans="1:7">
      <c r="A5505" s="270" t="s">
        <v>10747</v>
      </c>
      <c r="B5505" s="270" t="s">
        <v>10746</v>
      </c>
      <c r="C5505" s="270">
        <v>2526</v>
      </c>
      <c r="D5505" s="270">
        <v>921.98900000000003</v>
      </c>
      <c r="E5505" s="270">
        <v>9</v>
      </c>
      <c r="F5505" s="270">
        <v>0.11</v>
      </c>
      <c r="G5505" s="270" t="s">
        <v>217</v>
      </c>
    </row>
    <row r="5506" spans="1:7">
      <c r="A5506" s="270" t="s">
        <v>10748</v>
      </c>
      <c r="B5506" s="270" t="s">
        <v>10749</v>
      </c>
      <c r="C5506" s="270">
        <v>2420</v>
      </c>
      <c r="D5506" s="270">
        <v>980</v>
      </c>
      <c r="E5506" s="270">
        <v>12</v>
      </c>
      <c r="F5506" s="270">
        <v>2.38</v>
      </c>
      <c r="G5506" s="270" t="s">
        <v>220</v>
      </c>
    </row>
    <row r="5507" spans="1:7">
      <c r="A5507" s="270" t="s">
        <v>10750</v>
      </c>
      <c r="B5507" s="270" t="s">
        <v>10751</v>
      </c>
      <c r="C5507" s="270">
        <v>4380</v>
      </c>
      <c r="D5507" s="270">
        <v>967</v>
      </c>
      <c r="E5507" s="270">
        <v>11</v>
      </c>
      <c r="F5507" s="270">
        <v>2.94</v>
      </c>
      <c r="G5507" s="270" t="s">
        <v>223</v>
      </c>
    </row>
    <row r="5508" spans="1:7">
      <c r="A5508" s="270" t="s">
        <v>10752</v>
      </c>
      <c r="B5508" s="270" t="s">
        <v>10753</v>
      </c>
      <c r="C5508" s="270">
        <v>2669</v>
      </c>
      <c r="D5508" s="270">
        <v>1005.093</v>
      </c>
      <c r="E5508" s="270">
        <v>13</v>
      </c>
      <c r="F5508" s="270">
        <v>5.98</v>
      </c>
      <c r="G5508" s="270" t="s">
        <v>226</v>
      </c>
    </row>
    <row r="5509" spans="1:7">
      <c r="A5509" s="270" t="s">
        <v>10754</v>
      </c>
      <c r="B5509" s="270" t="s">
        <v>10753</v>
      </c>
      <c r="C5509" s="270">
        <v>2671</v>
      </c>
      <c r="D5509" s="270">
        <v>1005.093</v>
      </c>
      <c r="E5509" s="270">
        <v>13</v>
      </c>
      <c r="F5509" s="270">
        <v>5.98</v>
      </c>
      <c r="G5509" s="270" t="s">
        <v>226</v>
      </c>
    </row>
    <row r="5510" spans="1:7">
      <c r="A5510" s="270" t="s">
        <v>10755</v>
      </c>
      <c r="B5510" s="270" t="s">
        <v>10756</v>
      </c>
      <c r="C5510" s="270">
        <v>2474</v>
      </c>
      <c r="D5510" s="270">
        <v>832</v>
      </c>
      <c r="E5510" s="270">
        <v>6</v>
      </c>
      <c r="F5510" s="270">
        <v>3.11</v>
      </c>
      <c r="G5510" s="270" t="s">
        <v>223</v>
      </c>
    </row>
    <row r="5511" spans="1:7">
      <c r="A5511" s="270" t="s">
        <v>10757</v>
      </c>
      <c r="B5511" s="270" t="s">
        <v>10758</v>
      </c>
      <c r="C5511" s="270">
        <v>2311</v>
      </c>
      <c r="D5511" s="270">
        <v>1005.5</v>
      </c>
      <c r="E5511" s="270">
        <v>13</v>
      </c>
      <c r="F5511" s="270">
        <v>2.2664285714285715</v>
      </c>
      <c r="G5511" s="270" t="s">
        <v>220</v>
      </c>
    </row>
    <row r="5512" spans="1:7">
      <c r="A5512" s="270" t="s">
        <v>10759</v>
      </c>
      <c r="B5512" s="270" t="s">
        <v>10760</v>
      </c>
      <c r="C5512" s="270">
        <v>2404</v>
      </c>
      <c r="D5512" s="270">
        <v>1052</v>
      </c>
      <c r="E5512" s="270">
        <v>15</v>
      </c>
      <c r="F5512" s="270">
        <v>5.1100000000000003</v>
      </c>
      <c r="G5512" s="270" t="s">
        <v>223</v>
      </c>
    </row>
    <row r="5513" spans="1:7">
      <c r="A5513" s="270" t="s">
        <v>10761</v>
      </c>
      <c r="B5513" s="270" t="s">
        <v>10762</v>
      </c>
      <c r="C5513" s="270">
        <v>2422</v>
      </c>
      <c r="D5513" s="270">
        <v>985.95321739130429</v>
      </c>
      <c r="E5513" s="270">
        <v>12</v>
      </c>
      <c r="F5513" s="270">
        <v>3.19</v>
      </c>
      <c r="G5513" s="270" t="s">
        <v>223</v>
      </c>
    </row>
    <row r="5514" spans="1:7">
      <c r="A5514" s="270" t="s">
        <v>10763</v>
      </c>
      <c r="B5514" s="270" t="s">
        <v>10764</v>
      </c>
      <c r="C5514" s="270">
        <v>2787</v>
      </c>
      <c r="D5514" s="270">
        <v>969.18281818181822</v>
      </c>
      <c r="E5514" s="270">
        <v>11</v>
      </c>
      <c r="F5514" s="270">
        <v>2.2400000000000002</v>
      </c>
      <c r="G5514" s="270" t="s">
        <v>220</v>
      </c>
    </row>
    <row r="5515" spans="1:7">
      <c r="A5515" s="270" t="s">
        <v>10765</v>
      </c>
      <c r="B5515" s="270" t="s">
        <v>10766</v>
      </c>
      <c r="C5515" s="270">
        <v>2483</v>
      </c>
      <c r="D5515" s="270">
        <v>924.81</v>
      </c>
      <c r="E5515" s="270">
        <v>9</v>
      </c>
      <c r="F5515" s="270">
        <v>0.84</v>
      </c>
      <c r="G5515" s="270" t="s">
        <v>220</v>
      </c>
    </row>
    <row r="5516" spans="1:7">
      <c r="A5516" s="270" t="s">
        <v>10767</v>
      </c>
      <c r="B5516" s="270" t="s">
        <v>10768</v>
      </c>
      <c r="C5516" s="270">
        <v>2849</v>
      </c>
      <c r="D5516" s="270">
        <v>989</v>
      </c>
      <c r="E5516" s="270">
        <v>12</v>
      </c>
      <c r="F5516" s="270">
        <v>4.4000000000000004</v>
      </c>
      <c r="G5516" s="270" t="s">
        <v>223</v>
      </c>
    </row>
    <row r="5517" spans="1:7">
      <c r="A5517" s="270" t="s">
        <v>10769</v>
      </c>
      <c r="B5517" s="270" t="s">
        <v>10770</v>
      </c>
      <c r="C5517" s="270">
        <v>2749</v>
      </c>
      <c r="D5517" s="270">
        <v>1015.5459999999999</v>
      </c>
      <c r="E5517" s="270">
        <v>13</v>
      </c>
      <c r="F5517" s="270">
        <v>0</v>
      </c>
      <c r="G5517" s="270" t="s">
        <v>217</v>
      </c>
    </row>
    <row r="5518" spans="1:7">
      <c r="A5518" s="270" t="s">
        <v>10771</v>
      </c>
      <c r="B5518" s="270" t="s">
        <v>10772</v>
      </c>
      <c r="C5518" s="270">
        <v>2420</v>
      </c>
      <c r="D5518" s="270">
        <v>987.50299999999993</v>
      </c>
      <c r="E5518" s="270">
        <v>12</v>
      </c>
      <c r="F5518" s="270">
        <v>2.96</v>
      </c>
      <c r="G5518" s="270" t="s">
        <v>223</v>
      </c>
    </row>
    <row r="5519" spans="1:7">
      <c r="A5519" s="270" t="s">
        <v>10773</v>
      </c>
      <c r="B5519" s="270" t="s">
        <v>10774</v>
      </c>
      <c r="C5519" s="270">
        <v>2756</v>
      </c>
      <c r="D5519" s="270">
        <v>1013</v>
      </c>
      <c r="E5519" s="270">
        <v>13</v>
      </c>
      <c r="F5519" s="270">
        <v>1.1100000000000001</v>
      </c>
      <c r="G5519" s="270" t="s">
        <v>220</v>
      </c>
    </row>
    <row r="5520" spans="1:7">
      <c r="A5520" s="270" t="s">
        <v>10775</v>
      </c>
      <c r="B5520" s="270" t="s">
        <v>10776</v>
      </c>
      <c r="C5520" s="270">
        <v>2482</v>
      </c>
      <c r="D5520" s="270">
        <v>929.69200000000001</v>
      </c>
      <c r="E5520" s="270">
        <v>10</v>
      </c>
      <c r="F5520" s="270">
        <v>0.80166666666666675</v>
      </c>
      <c r="G5520" s="270" t="s">
        <v>220</v>
      </c>
    </row>
    <row r="5521" spans="1:7">
      <c r="A5521" s="270" t="s">
        <v>10777</v>
      </c>
      <c r="B5521" s="270" t="s">
        <v>10778</v>
      </c>
      <c r="C5521" s="270">
        <v>2460</v>
      </c>
      <c r="D5521" s="270">
        <v>908.11099999999999</v>
      </c>
      <c r="E5521" s="270">
        <v>9</v>
      </c>
      <c r="F5521" s="270">
        <v>2.925238095238095</v>
      </c>
      <c r="G5521" s="270" t="s">
        <v>223</v>
      </c>
    </row>
    <row r="5522" spans="1:7">
      <c r="A5522" s="270" t="s">
        <v>10779</v>
      </c>
      <c r="B5522" s="270" t="s">
        <v>10780</v>
      </c>
      <c r="C5522" s="270">
        <v>2456</v>
      </c>
      <c r="D5522" s="270">
        <v>949.42899999999997</v>
      </c>
      <c r="E5522" s="270">
        <v>10</v>
      </c>
      <c r="F5522" s="270">
        <v>2.38</v>
      </c>
      <c r="G5522" s="270" t="s">
        <v>220</v>
      </c>
    </row>
    <row r="5523" spans="1:7">
      <c r="A5523" s="270" t="s">
        <v>10781</v>
      </c>
      <c r="B5523" s="270" t="s">
        <v>10782</v>
      </c>
      <c r="C5523" s="270">
        <v>2484</v>
      </c>
      <c r="D5523" s="270">
        <v>975.20500000000004</v>
      </c>
      <c r="E5523" s="270">
        <v>11</v>
      </c>
      <c r="F5523" s="270">
        <v>0.82</v>
      </c>
      <c r="G5523" s="270" t="s">
        <v>220</v>
      </c>
    </row>
    <row r="5524" spans="1:7">
      <c r="A5524" s="270" t="s">
        <v>10783</v>
      </c>
      <c r="B5524" s="270" t="s">
        <v>10784</v>
      </c>
      <c r="C5524" s="270">
        <v>2336</v>
      </c>
      <c r="D5524" s="270">
        <v>1036.75</v>
      </c>
      <c r="E5524" s="270">
        <v>14</v>
      </c>
      <c r="F5524" s="270">
        <v>2.3588888888888886</v>
      </c>
      <c r="G5524" s="270" t="s">
        <v>220</v>
      </c>
    </row>
    <row r="5525" spans="1:7">
      <c r="A5525" s="270" t="s">
        <v>10785</v>
      </c>
      <c r="B5525" s="270" t="s">
        <v>10786</v>
      </c>
      <c r="C5525" s="270">
        <v>2469</v>
      </c>
      <c r="D5525" s="270">
        <v>940</v>
      </c>
      <c r="E5525" s="270">
        <v>10</v>
      </c>
      <c r="F5525" s="270">
        <v>3.1256666666666666</v>
      </c>
      <c r="G5525" s="270" t="s">
        <v>223</v>
      </c>
    </row>
    <row r="5526" spans="1:7">
      <c r="A5526" s="270" t="s">
        <v>10787</v>
      </c>
      <c r="B5526" s="270" t="s">
        <v>10788</v>
      </c>
      <c r="C5526" s="270">
        <v>2486</v>
      </c>
      <c r="D5526" s="270">
        <v>992.63400000000001</v>
      </c>
      <c r="E5526" s="270">
        <v>12</v>
      </c>
      <c r="F5526" s="270">
        <v>9.9999999999999992E-2</v>
      </c>
      <c r="G5526" s="270" t="s">
        <v>217</v>
      </c>
    </row>
    <row r="5527" spans="1:7">
      <c r="A5527" s="270" t="s">
        <v>10789</v>
      </c>
      <c r="B5527" s="270" t="s">
        <v>10790</v>
      </c>
      <c r="C5527" s="270">
        <v>2474</v>
      </c>
      <c r="D5527" s="270">
        <v>934.1</v>
      </c>
      <c r="E5527" s="270">
        <v>10</v>
      </c>
      <c r="F5527" s="270">
        <v>1.91</v>
      </c>
      <c r="G5527" s="270" t="s">
        <v>220</v>
      </c>
    </row>
    <row r="5528" spans="1:7">
      <c r="A5528" s="270" t="s">
        <v>10791</v>
      </c>
      <c r="B5528" s="270" t="s">
        <v>10792</v>
      </c>
      <c r="C5528" s="270">
        <v>2460</v>
      </c>
      <c r="D5528" s="270">
        <v>853.36800000000005</v>
      </c>
      <c r="E5528" s="270">
        <v>7</v>
      </c>
      <c r="F5528" s="270">
        <v>3.91</v>
      </c>
      <c r="G5528" s="270" t="s">
        <v>223</v>
      </c>
    </row>
    <row r="5529" spans="1:7">
      <c r="A5529" s="270" t="s">
        <v>10793</v>
      </c>
      <c r="B5529" s="270" t="s">
        <v>10794</v>
      </c>
      <c r="C5529" s="270">
        <v>2849</v>
      </c>
      <c r="D5529" s="270">
        <v>989</v>
      </c>
      <c r="E5529" s="270">
        <v>12</v>
      </c>
      <c r="F5529" s="270">
        <v>3.5684999999999993</v>
      </c>
      <c r="G5529" s="270" t="s">
        <v>223</v>
      </c>
    </row>
    <row r="5530" spans="1:7">
      <c r="A5530" s="270" t="s">
        <v>10795</v>
      </c>
      <c r="B5530" s="270" t="s">
        <v>10796</v>
      </c>
      <c r="C5530" s="270">
        <v>2330</v>
      </c>
      <c r="D5530" s="270">
        <v>1023.8725151515149</v>
      </c>
      <c r="E5530" s="270">
        <v>13</v>
      </c>
      <c r="F5530" s="270">
        <v>1.69</v>
      </c>
      <c r="G5530" s="270" t="s">
        <v>220</v>
      </c>
    </row>
    <row r="5531" spans="1:7">
      <c r="A5531" s="270" t="s">
        <v>10797</v>
      </c>
      <c r="B5531" s="270" t="s">
        <v>10798</v>
      </c>
      <c r="C5531" s="270">
        <v>2474</v>
      </c>
      <c r="D5531" s="270">
        <v>926.22699999999998</v>
      </c>
      <c r="E5531" s="270">
        <v>10</v>
      </c>
      <c r="F5531" s="270">
        <v>1.55</v>
      </c>
      <c r="G5531" s="270" t="s">
        <v>220</v>
      </c>
    </row>
    <row r="5532" spans="1:7">
      <c r="A5532" s="270" t="s">
        <v>10799</v>
      </c>
      <c r="B5532" s="270" t="s">
        <v>10800</v>
      </c>
      <c r="C5532" s="270">
        <v>2347</v>
      </c>
      <c r="D5532" s="270">
        <v>1014.234</v>
      </c>
      <c r="E5532" s="270">
        <v>13</v>
      </c>
      <c r="F5532" s="270">
        <v>5.46</v>
      </c>
      <c r="G5532" s="270" t="s">
        <v>223</v>
      </c>
    </row>
    <row r="5533" spans="1:7">
      <c r="A5533" s="270" t="s">
        <v>10801</v>
      </c>
      <c r="B5533" s="270" t="s">
        <v>10802</v>
      </c>
      <c r="C5533" s="270">
        <v>2577</v>
      </c>
      <c r="D5533" s="270">
        <v>1038</v>
      </c>
      <c r="E5533" s="270">
        <v>14</v>
      </c>
      <c r="F5533" s="270">
        <v>0.76774193548387115</v>
      </c>
      <c r="G5533" s="270" t="s">
        <v>220</v>
      </c>
    </row>
    <row r="5534" spans="1:7">
      <c r="A5534" s="270" t="s">
        <v>10803</v>
      </c>
      <c r="B5534" s="270" t="s">
        <v>10804</v>
      </c>
      <c r="C5534" s="270">
        <v>2577</v>
      </c>
      <c r="D5534" s="270">
        <v>1052.4000000000001</v>
      </c>
      <c r="E5534" s="270">
        <v>15</v>
      </c>
      <c r="F5534" s="270">
        <v>1.26</v>
      </c>
      <c r="G5534" s="270" t="s">
        <v>220</v>
      </c>
    </row>
    <row r="5535" spans="1:7">
      <c r="A5535" s="270" t="s">
        <v>10805</v>
      </c>
      <c r="B5535" s="270" t="s">
        <v>10806</v>
      </c>
      <c r="C5535" s="270">
        <v>2415</v>
      </c>
      <c r="D5535" s="270">
        <v>969.09199999999998</v>
      </c>
      <c r="E5535" s="270">
        <v>11</v>
      </c>
      <c r="F5535" s="270">
        <v>2.12</v>
      </c>
      <c r="G5535" s="270" t="s">
        <v>220</v>
      </c>
    </row>
    <row r="5536" spans="1:7">
      <c r="A5536" s="270" t="s">
        <v>10807</v>
      </c>
      <c r="B5536" s="270" t="s">
        <v>10808</v>
      </c>
      <c r="C5536" s="270">
        <v>2430</v>
      </c>
      <c r="D5536" s="270">
        <v>962</v>
      </c>
      <c r="E5536" s="270">
        <v>11</v>
      </c>
      <c r="F5536" s="270">
        <v>2.36</v>
      </c>
      <c r="G5536" s="270" t="s">
        <v>220</v>
      </c>
    </row>
    <row r="5537" spans="1:7">
      <c r="A5537" s="270" t="s">
        <v>10809</v>
      </c>
      <c r="B5537" s="270" t="s">
        <v>10810</v>
      </c>
      <c r="C5537" s="270">
        <v>2775</v>
      </c>
      <c r="D5537" s="270">
        <v>961.91700000000003</v>
      </c>
      <c r="E5537" s="270">
        <v>11</v>
      </c>
      <c r="F5537" s="270">
        <v>2.56</v>
      </c>
      <c r="G5537" s="270" t="s">
        <v>223</v>
      </c>
    </row>
    <row r="5538" spans="1:7">
      <c r="A5538" s="270" t="s">
        <v>10811</v>
      </c>
      <c r="B5538" s="270" t="s">
        <v>10812</v>
      </c>
      <c r="C5538" s="270">
        <v>2482</v>
      </c>
      <c r="D5538" s="270">
        <v>935.94299999999998</v>
      </c>
      <c r="E5538" s="270">
        <v>10</v>
      </c>
      <c r="F5538" s="270">
        <v>0.80166666666666675</v>
      </c>
      <c r="G5538" s="270" t="s">
        <v>220</v>
      </c>
    </row>
    <row r="5539" spans="1:7">
      <c r="A5539" s="270" t="s">
        <v>10813</v>
      </c>
      <c r="B5539" s="270" t="s">
        <v>10814</v>
      </c>
      <c r="C5539" s="270">
        <v>2250</v>
      </c>
      <c r="D5539" s="270">
        <v>999.52599999999995</v>
      </c>
      <c r="E5539" s="270">
        <v>12</v>
      </c>
      <c r="F5539" s="270">
        <v>1.19</v>
      </c>
      <c r="G5539" s="270" t="s">
        <v>220</v>
      </c>
    </row>
    <row r="5540" spans="1:7">
      <c r="A5540" s="270" t="s">
        <v>10815</v>
      </c>
      <c r="B5540" s="270" t="s">
        <v>10816</v>
      </c>
      <c r="C5540" s="270">
        <v>2346</v>
      </c>
      <c r="D5540" s="270">
        <v>1005</v>
      </c>
      <c r="E5540" s="270">
        <v>13</v>
      </c>
      <c r="F5540" s="270">
        <v>3.51</v>
      </c>
      <c r="G5540" s="270" t="s">
        <v>223</v>
      </c>
    </row>
    <row r="5541" spans="1:7">
      <c r="A5541" s="270" t="s">
        <v>10817</v>
      </c>
      <c r="B5541" s="270" t="s">
        <v>10818</v>
      </c>
      <c r="C5541" s="270">
        <v>2850</v>
      </c>
      <c r="D5541" s="270">
        <v>1008.1291973684209</v>
      </c>
      <c r="E5541" s="270">
        <v>13</v>
      </c>
      <c r="F5541" s="270">
        <v>2.52</v>
      </c>
      <c r="G5541" s="270" t="s">
        <v>223</v>
      </c>
    </row>
    <row r="5542" spans="1:7">
      <c r="A5542" s="270" t="s">
        <v>10819</v>
      </c>
      <c r="B5542" s="270" t="s">
        <v>10820</v>
      </c>
      <c r="C5542" s="270">
        <v>2470</v>
      </c>
      <c r="D5542" s="270">
        <v>847.18200000000002</v>
      </c>
      <c r="E5542" s="270">
        <v>6</v>
      </c>
      <c r="F5542" s="270">
        <v>1.4941666666666666</v>
      </c>
      <c r="G5542" s="270" t="s">
        <v>220</v>
      </c>
    </row>
    <row r="5543" spans="1:7">
      <c r="A5543" s="270" t="s">
        <v>10821</v>
      </c>
      <c r="B5543" s="270" t="s">
        <v>10822</v>
      </c>
      <c r="C5543" s="270">
        <v>2415</v>
      </c>
      <c r="D5543" s="270">
        <v>961.73739999999998</v>
      </c>
      <c r="E5543" s="270">
        <v>11</v>
      </c>
      <c r="F5543" s="270">
        <v>2.2999999999999998</v>
      </c>
      <c r="G5543" s="270" t="s">
        <v>220</v>
      </c>
    </row>
    <row r="5544" spans="1:7">
      <c r="A5544" s="270" t="s">
        <v>10823</v>
      </c>
      <c r="B5544" s="270" t="s">
        <v>10824</v>
      </c>
      <c r="C5544" s="270">
        <v>2340</v>
      </c>
      <c r="D5544" s="270">
        <v>999.88889743589766</v>
      </c>
      <c r="E5544" s="270">
        <v>12</v>
      </c>
      <c r="F5544" s="270">
        <v>2.46</v>
      </c>
      <c r="G5544" s="270" t="s">
        <v>223</v>
      </c>
    </row>
    <row r="5545" spans="1:7">
      <c r="A5545" s="270" t="s">
        <v>10825</v>
      </c>
      <c r="B5545" s="270" t="s">
        <v>10826</v>
      </c>
      <c r="C5545" s="270">
        <v>2423</v>
      </c>
      <c r="D5545" s="270">
        <v>968</v>
      </c>
      <c r="E5545" s="270">
        <v>11</v>
      </c>
      <c r="F5545" s="270">
        <v>2.02</v>
      </c>
      <c r="G5545" s="270" t="s">
        <v>220</v>
      </c>
    </row>
    <row r="5546" spans="1:7">
      <c r="A5546" s="270" t="s">
        <v>10827</v>
      </c>
      <c r="B5546" s="270" t="s">
        <v>10828</v>
      </c>
      <c r="C5546" s="270">
        <v>2849</v>
      </c>
      <c r="D5546" s="270">
        <v>964</v>
      </c>
      <c r="E5546" s="270">
        <v>11</v>
      </c>
      <c r="F5546" s="270">
        <v>3.5684999999999993</v>
      </c>
      <c r="G5546" s="270" t="s">
        <v>223</v>
      </c>
    </row>
    <row r="5547" spans="1:7">
      <c r="A5547" s="270" t="s">
        <v>10829</v>
      </c>
      <c r="B5547" s="270" t="s">
        <v>10830</v>
      </c>
      <c r="C5547" s="270">
        <v>2450</v>
      </c>
      <c r="D5547" s="270">
        <v>1022.3390000000001</v>
      </c>
      <c r="E5547" s="270">
        <v>13</v>
      </c>
      <c r="F5547" s="270">
        <v>2.48</v>
      </c>
      <c r="G5547" s="270" t="s">
        <v>223</v>
      </c>
    </row>
    <row r="5548" spans="1:7">
      <c r="A5548" s="270" t="s">
        <v>10831</v>
      </c>
      <c r="B5548" s="270" t="s">
        <v>10832</v>
      </c>
      <c r="C5548" s="270">
        <v>2446</v>
      </c>
      <c r="D5548" s="270">
        <v>994</v>
      </c>
      <c r="E5548" s="270">
        <v>12</v>
      </c>
      <c r="F5548" s="270">
        <v>2.4764705882352942</v>
      </c>
      <c r="G5548" s="270" t="s">
        <v>223</v>
      </c>
    </row>
    <row r="5549" spans="1:7">
      <c r="A5549" s="270" t="s">
        <v>10833</v>
      </c>
      <c r="B5549" s="270" t="s">
        <v>10834</v>
      </c>
      <c r="C5549" s="270">
        <v>2441</v>
      </c>
      <c r="D5549" s="270">
        <v>962</v>
      </c>
      <c r="E5549" s="270">
        <v>11</v>
      </c>
      <c r="F5549" s="270">
        <v>3.03</v>
      </c>
      <c r="G5549" s="270" t="s">
        <v>223</v>
      </c>
    </row>
    <row r="5550" spans="1:7">
      <c r="A5550" s="270" t="s">
        <v>10835</v>
      </c>
      <c r="B5550" s="270" t="s">
        <v>10836</v>
      </c>
      <c r="C5550" s="270">
        <v>2336</v>
      </c>
      <c r="D5550" s="270">
        <v>1048</v>
      </c>
      <c r="E5550" s="270">
        <v>14</v>
      </c>
      <c r="F5550" s="270">
        <v>2.38</v>
      </c>
      <c r="G5550" s="270" t="s">
        <v>220</v>
      </c>
    </row>
    <row r="5551" spans="1:7">
      <c r="A5551" s="270" t="s">
        <v>10837</v>
      </c>
      <c r="B5551" s="270" t="s">
        <v>10838</v>
      </c>
      <c r="C5551" s="270">
        <v>2470</v>
      </c>
      <c r="D5551" s="270">
        <v>950.35625000000005</v>
      </c>
      <c r="E5551" s="270">
        <v>10</v>
      </c>
      <c r="F5551" s="270">
        <v>0.97</v>
      </c>
      <c r="G5551" s="270" t="s">
        <v>220</v>
      </c>
    </row>
    <row r="5552" spans="1:7">
      <c r="A5552" s="270" t="s">
        <v>10839</v>
      </c>
      <c r="B5552" s="270" t="s">
        <v>10840</v>
      </c>
      <c r="C5552" s="270">
        <v>2447</v>
      </c>
      <c r="D5552" s="270">
        <v>880</v>
      </c>
      <c r="E5552" s="270">
        <v>8</v>
      </c>
      <c r="F5552" s="270">
        <v>3.8</v>
      </c>
      <c r="G5552" s="270" t="s">
        <v>223</v>
      </c>
    </row>
    <row r="5553" spans="1:7">
      <c r="A5553" s="270" t="s">
        <v>10841</v>
      </c>
      <c r="B5553" s="270" t="s">
        <v>10842</v>
      </c>
      <c r="C5553" s="270">
        <v>2454</v>
      </c>
      <c r="D5553" s="270">
        <v>961.69023076923088</v>
      </c>
      <c r="E5553" s="270">
        <v>11</v>
      </c>
      <c r="F5553" s="270">
        <v>3.43</v>
      </c>
      <c r="G5553" s="270" t="s">
        <v>223</v>
      </c>
    </row>
    <row r="5554" spans="1:7">
      <c r="A5554" s="270" t="s">
        <v>10843</v>
      </c>
      <c r="B5554" s="270" t="s">
        <v>10844</v>
      </c>
      <c r="C5554" s="270">
        <v>2475</v>
      </c>
      <c r="D5554" s="270">
        <v>968</v>
      </c>
      <c r="E5554" s="270">
        <v>11</v>
      </c>
      <c r="F5554" s="270">
        <v>3.5724999999999998</v>
      </c>
      <c r="G5554" s="270" t="s">
        <v>223</v>
      </c>
    </row>
    <row r="5555" spans="1:7">
      <c r="A5555" s="270" t="s">
        <v>10845</v>
      </c>
      <c r="B5555" s="270" t="s">
        <v>10846</v>
      </c>
      <c r="C5555" s="270">
        <v>2795</v>
      </c>
      <c r="D5555" s="270">
        <v>926.17100000000005</v>
      </c>
      <c r="E5555" s="270">
        <v>10</v>
      </c>
      <c r="F5555" s="270">
        <v>1.7092537313432823</v>
      </c>
      <c r="G5555" s="270" t="s">
        <v>220</v>
      </c>
    </row>
    <row r="5556" spans="1:7">
      <c r="A5556" s="270" t="s">
        <v>10847</v>
      </c>
      <c r="B5556" s="270" t="s">
        <v>10848</v>
      </c>
      <c r="C5556" s="270">
        <v>2482</v>
      </c>
      <c r="D5556" s="270">
        <v>862</v>
      </c>
      <c r="E5556" s="270">
        <v>7</v>
      </c>
      <c r="F5556" s="270">
        <v>0.80166666666666675</v>
      </c>
      <c r="G5556" s="270" t="s">
        <v>220</v>
      </c>
    </row>
    <row r="5557" spans="1:7">
      <c r="A5557" s="270" t="s">
        <v>10849</v>
      </c>
      <c r="B5557" s="270" t="s">
        <v>10850</v>
      </c>
      <c r="C5557" s="270">
        <v>2809</v>
      </c>
      <c r="D5557" s="270">
        <v>972.17499999999995</v>
      </c>
      <c r="E5557" s="270">
        <v>11</v>
      </c>
      <c r="F5557" s="270">
        <v>3.26</v>
      </c>
      <c r="G5557" s="270" t="s">
        <v>223</v>
      </c>
    </row>
    <row r="5558" spans="1:7">
      <c r="A5558" s="270" t="s">
        <v>10851</v>
      </c>
      <c r="B5558" s="270" t="s">
        <v>10852</v>
      </c>
      <c r="C5558" s="270">
        <v>2439</v>
      </c>
      <c r="D5558" s="270">
        <v>1011</v>
      </c>
      <c r="E5558" s="270">
        <v>13</v>
      </c>
      <c r="F5558" s="270">
        <v>1.7999999999999998</v>
      </c>
      <c r="G5558" s="270" t="s">
        <v>220</v>
      </c>
    </row>
    <row r="5559" spans="1:7">
      <c r="A5559" s="270" t="s">
        <v>10853</v>
      </c>
      <c r="B5559" s="270" t="s">
        <v>10854</v>
      </c>
      <c r="C5559" s="270">
        <v>2477</v>
      </c>
      <c r="D5559" s="270">
        <v>1057.854</v>
      </c>
      <c r="E5559" s="270">
        <v>15</v>
      </c>
      <c r="F5559" s="270">
        <v>0.93571428571428572</v>
      </c>
      <c r="G5559" s="270" t="s">
        <v>220</v>
      </c>
    </row>
    <row r="5560" spans="1:7">
      <c r="A5560" s="270" t="s">
        <v>10855</v>
      </c>
      <c r="B5560" s="270" t="s">
        <v>10856</v>
      </c>
      <c r="C5560" s="270">
        <v>2358</v>
      </c>
      <c r="D5560" s="270">
        <v>970.56100000000004</v>
      </c>
      <c r="E5560" s="270">
        <v>11</v>
      </c>
      <c r="F5560" s="270">
        <v>2.4</v>
      </c>
      <c r="G5560" s="270" t="s">
        <v>220</v>
      </c>
    </row>
    <row r="5561" spans="1:7">
      <c r="A5561" s="270" t="s">
        <v>10857</v>
      </c>
      <c r="B5561" s="270" t="s">
        <v>10858</v>
      </c>
      <c r="C5561" s="270">
        <v>2645</v>
      </c>
      <c r="D5561" s="270">
        <v>1014.06</v>
      </c>
      <c r="E5561" s="270">
        <v>13</v>
      </c>
      <c r="F5561" s="270">
        <v>4.7</v>
      </c>
      <c r="G5561" s="270" t="s">
        <v>223</v>
      </c>
    </row>
    <row r="5562" spans="1:7">
      <c r="A5562" s="270" t="s">
        <v>10859</v>
      </c>
      <c r="B5562" s="270" t="s">
        <v>10860</v>
      </c>
      <c r="C5562" s="270">
        <v>2656</v>
      </c>
      <c r="D5562" s="270">
        <v>1045.5170000000001</v>
      </c>
      <c r="E5562" s="270">
        <v>14</v>
      </c>
      <c r="F5562" s="270">
        <v>3.38</v>
      </c>
      <c r="G5562" s="270" t="s">
        <v>223</v>
      </c>
    </row>
    <row r="5563" spans="1:7">
      <c r="A5563" s="270" t="s">
        <v>10861</v>
      </c>
      <c r="B5563" s="270" t="s">
        <v>10860</v>
      </c>
      <c r="C5563" s="270">
        <v>2658</v>
      </c>
      <c r="D5563" s="270">
        <v>1045.5170000000001</v>
      </c>
      <c r="E5563" s="270">
        <v>14</v>
      </c>
      <c r="F5563" s="270">
        <v>3.38</v>
      </c>
      <c r="G5563" s="270" t="s">
        <v>223</v>
      </c>
    </row>
    <row r="5564" spans="1:7">
      <c r="A5564" s="270" t="s">
        <v>10862</v>
      </c>
      <c r="B5564" s="270" t="s">
        <v>10863</v>
      </c>
      <c r="C5564" s="270">
        <v>2656</v>
      </c>
      <c r="D5564" s="270">
        <v>1037.845</v>
      </c>
      <c r="E5564" s="270">
        <v>14</v>
      </c>
      <c r="F5564" s="270">
        <v>3.93</v>
      </c>
      <c r="G5564" s="270" t="s">
        <v>223</v>
      </c>
    </row>
    <row r="5565" spans="1:7">
      <c r="A5565" s="270" t="s">
        <v>10864</v>
      </c>
      <c r="B5565" s="270" t="s">
        <v>10865</v>
      </c>
      <c r="C5565" s="270">
        <v>2652</v>
      </c>
      <c r="D5565" s="270">
        <v>1071.653</v>
      </c>
      <c r="E5565" s="270">
        <v>15</v>
      </c>
      <c r="F5565" s="270">
        <v>1.33</v>
      </c>
      <c r="G5565" s="270" t="s">
        <v>220</v>
      </c>
    </row>
    <row r="5566" spans="1:7">
      <c r="A5566" s="270" t="s">
        <v>10866</v>
      </c>
      <c r="B5566" s="270" t="s">
        <v>10867</v>
      </c>
      <c r="C5566" s="270">
        <v>2829</v>
      </c>
      <c r="D5566" s="270">
        <v>885.28599999999994</v>
      </c>
      <c r="E5566" s="270">
        <v>8</v>
      </c>
      <c r="F5566" s="270">
        <v>6.4399999999999995</v>
      </c>
      <c r="G5566" s="270" t="s">
        <v>226</v>
      </c>
    </row>
    <row r="5567" spans="1:7">
      <c r="A5567" s="270" t="s">
        <v>10868</v>
      </c>
      <c r="B5567" s="270" t="s">
        <v>10869</v>
      </c>
      <c r="C5567" s="270">
        <v>2475</v>
      </c>
      <c r="D5567" s="270">
        <v>945.7</v>
      </c>
      <c r="E5567" s="270">
        <v>10</v>
      </c>
      <c r="F5567" s="270">
        <v>3.7</v>
      </c>
      <c r="G5567" s="270" t="s">
        <v>223</v>
      </c>
    </row>
    <row r="5568" spans="1:7">
      <c r="A5568" s="270" t="s">
        <v>10870</v>
      </c>
      <c r="B5568" s="270" t="s">
        <v>10871</v>
      </c>
      <c r="C5568" s="270">
        <v>2611</v>
      </c>
      <c r="D5568" s="270">
        <v>1050.76</v>
      </c>
      <c r="E5568" s="270">
        <v>14</v>
      </c>
      <c r="F5568" s="270">
        <v>0.64</v>
      </c>
      <c r="G5568" s="270" t="s">
        <v>220</v>
      </c>
    </row>
    <row r="5569" spans="1:7">
      <c r="A5569" s="270" t="s">
        <v>10872</v>
      </c>
      <c r="B5569" s="270" t="s">
        <v>10873</v>
      </c>
      <c r="C5569" s="270">
        <v>2611</v>
      </c>
      <c r="D5569" s="270">
        <v>1050.76</v>
      </c>
      <c r="E5569" s="270">
        <v>14</v>
      </c>
      <c r="F5569" s="270">
        <v>0.62</v>
      </c>
      <c r="G5569" s="270" t="s">
        <v>220</v>
      </c>
    </row>
    <row r="5570" spans="1:7">
      <c r="A5570" s="270" t="s">
        <v>10874</v>
      </c>
      <c r="B5570" s="270" t="s">
        <v>10875</v>
      </c>
      <c r="C5570" s="270">
        <v>2611</v>
      </c>
      <c r="D5570" s="270">
        <v>1066</v>
      </c>
      <c r="E5570" s="270">
        <v>15</v>
      </c>
      <c r="F5570" s="270">
        <v>0.55125000000000002</v>
      </c>
      <c r="G5570" s="270" t="s">
        <v>220</v>
      </c>
    </row>
    <row r="5571" spans="1:7">
      <c r="A5571" s="270" t="s">
        <v>10876</v>
      </c>
      <c r="B5571" s="270" t="s">
        <v>10877</v>
      </c>
      <c r="C5571" s="270">
        <v>2620</v>
      </c>
      <c r="D5571" s="270">
        <v>1088</v>
      </c>
      <c r="E5571" s="270">
        <v>16</v>
      </c>
      <c r="F5571" s="270">
        <v>0.48000000000000004</v>
      </c>
      <c r="G5571" s="270" t="s">
        <v>220</v>
      </c>
    </row>
    <row r="5572" spans="1:7">
      <c r="A5572" s="270" t="s">
        <v>10878</v>
      </c>
      <c r="B5572" s="270" t="s">
        <v>10879</v>
      </c>
      <c r="C5572" s="270">
        <v>2880</v>
      </c>
      <c r="D5572" s="270">
        <v>1012.1573000000001</v>
      </c>
      <c r="E5572" s="270">
        <v>13</v>
      </c>
      <c r="F5572" s="270">
        <v>14.06</v>
      </c>
      <c r="G5572" s="270" t="s">
        <v>229</v>
      </c>
    </row>
    <row r="5573" spans="1:7">
      <c r="A5573" s="270" t="s">
        <v>10880</v>
      </c>
      <c r="B5573" s="270" t="s">
        <v>10881</v>
      </c>
      <c r="C5573" s="270">
        <v>2484</v>
      </c>
      <c r="D5573" s="270">
        <v>1006</v>
      </c>
      <c r="E5573" s="270">
        <v>13</v>
      </c>
      <c r="F5573" s="270">
        <v>0.80812499999999987</v>
      </c>
      <c r="G5573" s="270" t="s">
        <v>220</v>
      </c>
    </row>
    <row r="5574" spans="1:7">
      <c r="A5574" s="270" t="s">
        <v>10882</v>
      </c>
      <c r="B5574" s="270" t="s">
        <v>10883</v>
      </c>
      <c r="C5574" s="270">
        <v>2455</v>
      </c>
      <c r="D5574" s="270">
        <v>945.673</v>
      </c>
      <c r="E5574" s="270">
        <v>10</v>
      </c>
      <c r="F5574" s="270">
        <v>2.41</v>
      </c>
      <c r="G5574" s="270" t="s">
        <v>223</v>
      </c>
    </row>
    <row r="5575" spans="1:7">
      <c r="A5575" s="270" t="s">
        <v>10884</v>
      </c>
      <c r="B5575" s="270" t="s">
        <v>10885</v>
      </c>
      <c r="C5575" s="270">
        <v>2447</v>
      </c>
      <c r="D5575" s="270">
        <v>955</v>
      </c>
      <c r="E5575" s="270">
        <v>11</v>
      </c>
      <c r="F5575" s="270">
        <v>3.6222222222222222</v>
      </c>
      <c r="G5575" s="270" t="s">
        <v>223</v>
      </c>
    </row>
    <row r="5576" spans="1:7">
      <c r="A5576" s="270" t="s">
        <v>10886</v>
      </c>
      <c r="B5576" s="270" t="s">
        <v>10887</v>
      </c>
      <c r="C5576" s="270">
        <v>2421</v>
      </c>
      <c r="D5576" s="270">
        <v>1053.143</v>
      </c>
      <c r="E5576" s="270">
        <v>15</v>
      </c>
      <c r="F5576" s="270">
        <v>0.98</v>
      </c>
      <c r="G5576" s="270" t="s">
        <v>220</v>
      </c>
    </row>
    <row r="5577" spans="1:7">
      <c r="A5577" s="270" t="s">
        <v>10888</v>
      </c>
      <c r="B5577" s="270" t="s">
        <v>10889</v>
      </c>
      <c r="C5577" s="270">
        <v>2790</v>
      </c>
      <c r="D5577" s="270">
        <v>835</v>
      </c>
      <c r="E5577" s="270">
        <v>6</v>
      </c>
      <c r="F5577" s="270">
        <v>1.2458333333333333</v>
      </c>
      <c r="G5577" s="270" t="s">
        <v>220</v>
      </c>
    </row>
    <row r="5578" spans="1:7">
      <c r="A5578" s="270" t="s">
        <v>10890</v>
      </c>
      <c r="B5578" s="270" t="s">
        <v>10891</v>
      </c>
      <c r="C5578" s="270">
        <v>2280</v>
      </c>
      <c r="D5578" s="270">
        <v>1088.1759999999999</v>
      </c>
      <c r="E5578" s="270">
        <v>16</v>
      </c>
      <c r="F5578" s="270">
        <v>0</v>
      </c>
      <c r="G5578" s="270" t="s">
        <v>217</v>
      </c>
    </row>
    <row r="5579" spans="1:7">
      <c r="A5579" s="270" t="s">
        <v>10892</v>
      </c>
      <c r="B5579" s="270" t="s">
        <v>10893</v>
      </c>
      <c r="C5579" s="270">
        <v>2454</v>
      </c>
      <c r="D5579" s="270">
        <v>1005.085</v>
      </c>
      <c r="E5579" s="270">
        <v>13</v>
      </c>
      <c r="F5579" s="270">
        <v>2.4500000000000002</v>
      </c>
      <c r="G5579" s="270" t="s">
        <v>223</v>
      </c>
    </row>
    <row r="5580" spans="1:7">
      <c r="A5580" s="270" t="s">
        <v>10894</v>
      </c>
      <c r="B5580" s="270" t="s">
        <v>10895</v>
      </c>
      <c r="C5580" s="270">
        <v>2448</v>
      </c>
      <c r="D5580" s="270">
        <v>994.5</v>
      </c>
      <c r="E5580" s="270">
        <v>12</v>
      </c>
      <c r="F5580" s="270">
        <v>2.48</v>
      </c>
      <c r="G5580" s="270" t="s">
        <v>223</v>
      </c>
    </row>
    <row r="5581" spans="1:7">
      <c r="A5581" s="270" t="s">
        <v>10896</v>
      </c>
      <c r="B5581" s="270" t="s">
        <v>10897</v>
      </c>
      <c r="C5581" s="270">
        <v>2448</v>
      </c>
      <c r="D5581" s="270">
        <v>1003</v>
      </c>
      <c r="E5581" s="270">
        <v>13</v>
      </c>
      <c r="F5581" s="270">
        <v>2.5400000000000005</v>
      </c>
      <c r="G5581" s="270" t="s">
        <v>223</v>
      </c>
    </row>
    <row r="5582" spans="1:7">
      <c r="A5582" s="270" t="s">
        <v>10898</v>
      </c>
      <c r="B5582" s="270" t="s">
        <v>10899</v>
      </c>
      <c r="C5582" s="270">
        <v>2777</v>
      </c>
      <c r="D5582" s="270">
        <v>1059.143</v>
      </c>
      <c r="E5582" s="270">
        <v>15</v>
      </c>
      <c r="F5582" s="270">
        <v>0</v>
      </c>
      <c r="G5582" s="270" t="s">
        <v>217</v>
      </c>
    </row>
    <row r="5583" spans="1:7">
      <c r="A5583" s="270" t="s">
        <v>10900</v>
      </c>
      <c r="B5583" s="270" t="s">
        <v>10901</v>
      </c>
      <c r="C5583" s="270">
        <v>2566</v>
      </c>
      <c r="D5583" s="270">
        <v>1010.525</v>
      </c>
      <c r="E5583" s="270">
        <v>13</v>
      </c>
      <c r="F5583" s="270">
        <v>0.03</v>
      </c>
      <c r="G5583" s="270" t="s">
        <v>217</v>
      </c>
    </row>
    <row r="5584" spans="1:7">
      <c r="A5584" s="270" t="s">
        <v>10902</v>
      </c>
      <c r="B5584" s="270" t="s">
        <v>10903</v>
      </c>
      <c r="C5584" s="270">
        <v>2030</v>
      </c>
      <c r="D5584" s="270">
        <v>1112.3789999999999</v>
      </c>
      <c r="E5584" s="270">
        <v>17</v>
      </c>
      <c r="F5584" s="270">
        <v>0</v>
      </c>
      <c r="G5584" s="270" t="s">
        <v>217</v>
      </c>
    </row>
    <row r="5585" spans="1:7">
      <c r="A5585" s="270" t="s">
        <v>10904</v>
      </c>
      <c r="B5585" s="270" t="s">
        <v>10905</v>
      </c>
      <c r="C5585" s="270">
        <v>2440</v>
      </c>
      <c r="D5585" s="270">
        <v>1031</v>
      </c>
      <c r="E5585" s="270">
        <v>14</v>
      </c>
      <c r="F5585" s="270">
        <v>3.1791304347826088</v>
      </c>
      <c r="G5585" s="270" t="s">
        <v>223</v>
      </c>
    </row>
    <row r="5586" spans="1:7">
      <c r="A5586" s="270" t="s">
        <v>10906</v>
      </c>
      <c r="B5586" s="270" t="s">
        <v>10907</v>
      </c>
      <c r="C5586" s="270">
        <v>2550</v>
      </c>
      <c r="D5586" s="270">
        <v>1007</v>
      </c>
      <c r="E5586" s="270">
        <v>13</v>
      </c>
      <c r="F5586" s="270">
        <v>3.66</v>
      </c>
      <c r="G5586" s="270" t="s">
        <v>223</v>
      </c>
    </row>
    <row r="5587" spans="1:7">
      <c r="A5587" s="270" t="s">
        <v>10908</v>
      </c>
      <c r="B5587" s="270" t="s">
        <v>10909</v>
      </c>
      <c r="C5587" s="270">
        <v>2163</v>
      </c>
      <c r="D5587" s="270">
        <v>742.8</v>
      </c>
      <c r="E5587" s="270">
        <v>2</v>
      </c>
      <c r="F5587" s="270">
        <v>1.87</v>
      </c>
      <c r="G5587" s="270" t="s">
        <v>220</v>
      </c>
    </row>
    <row r="5588" spans="1:7">
      <c r="A5588" s="270" t="s">
        <v>10910</v>
      </c>
      <c r="B5588" s="270" t="s">
        <v>10911</v>
      </c>
      <c r="C5588" s="270">
        <v>2540</v>
      </c>
      <c r="D5588" s="270">
        <v>1037.0650000000001</v>
      </c>
      <c r="E5588" s="270">
        <v>14</v>
      </c>
      <c r="F5588" s="270">
        <v>0.9</v>
      </c>
      <c r="G5588" s="270" t="s">
        <v>220</v>
      </c>
    </row>
    <row r="5589" spans="1:7">
      <c r="A5589" s="270" t="s">
        <v>10912</v>
      </c>
      <c r="B5589" s="270" t="s">
        <v>10913</v>
      </c>
      <c r="C5589" s="270">
        <v>2765</v>
      </c>
      <c r="D5589" s="270">
        <v>986.48</v>
      </c>
      <c r="E5589" s="270">
        <v>12</v>
      </c>
      <c r="F5589" s="270">
        <v>0</v>
      </c>
      <c r="G5589" s="270" t="s">
        <v>217</v>
      </c>
    </row>
    <row r="5590" spans="1:7">
      <c r="A5590" s="270" t="s">
        <v>10914</v>
      </c>
      <c r="B5590" s="270" t="s">
        <v>10915</v>
      </c>
      <c r="C5590" s="270">
        <v>2423</v>
      </c>
      <c r="D5590" s="270">
        <v>1008</v>
      </c>
      <c r="E5590" s="270">
        <v>13</v>
      </c>
      <c r="F5590" s="270">
        <v>1.8455555555555558</v>
      </c>
      <c r="G5590" s="270" t="s">
        <v>220</v>
      </c>
    </row>
    <row r="5591" spans="1:7">
      <c r="A5591" s="270" t="s">
        <v>10916</v>
      </c>
      <c r="B5591" s="270" t="s">
        <v>10917</v>
      </c>
      <c r="C5591" s="270">
        <v>2799</v>
      </c>
      <c r="D5591" s="270">
        <v>1071.3530000000001</v>
      </c>
      <c r="E5591" s="270">
        <v>15</v>
      </c>
      <c r="F5591" s="270">
        <v>2.3387500000000001</v>
      </c>
      <c r="G5591" s="270" t="s">
        <v>220</v>
      </c>
    </row>
    <row r="5592" spans="1:7">
      <c r="A5592" s="270" t="s">
        <v>10918</v>
      </c>
      <c r="B5592" s="270" t="s">
        <v>10919</v>
      </c>
      <c r="C5592" s="270">
        <v>2172</v>
      </c>
      <c r="D5592" s="270">
        <v>1121.8109999999999</v>
      </c>
      <c r="E5592" s="270">
        <v>17</v>
      </c>
      <c r="F5592" s="270">
        <v>2.23</v>
      </c>
      <c r="G5592" s="270" t="s">
        <v>220</v>
      </c>
    </row>
    <row r="5593" spans="1:7">
      <c r="A5593" s="270" t="s">
        <v>10920</v>
      </c>
      <c r="B5593" s="270" t="s">
        <v>10921</v>
      </c>
      <c r="C5593" s="270">
        <v>2259</v>
      </c>
      <c r="D5593" s="270">
        <v>990.44200000000001</v>
      </c>
      <c r="E5593" s="270">
        <v>12</v>
      </c>
      <c r="F5593" s="270">
        <v>0</v>
      </c>
      <c r="G5593" s="270" t="s">
        <v>217</v>
      </c>
    </row>
    <row r="5594" spans="1:7">
      <c r="A5594" s="270" t="s">
        <v>10922</v>
      </c>
      <c r="B5594" s="270" t="s">
        <v>10923</v>
      </c>
      <c r="C5594" s="270">
        <v>2546</v>
      </c>
      <c r="D5594" s="270">
        <v>1007</v>
      </c>
      <c r="E5594" s="270">
        <v>13</v>
      </c>
      <c r="F5594" s="270">
        <v>3.4853333333333336</v>
      </c>
      <c r="G5594" s="270" t="s">
        <v>223</v>
      </c>
    </row>
    <row r="5595" spans="1:7">
      <c r="A5595" s="270" t="s">
        <v>10924</v>
      </c>
      <c r="B5595" s="270" t="s">
        <v>10925</v>
      </c>
      <c r="C5595" s="270">
        <v>2706</v>
      </c>
      <c r="D5595" s="270">
        <v>954.23099999999999</v>
      </c>
      <c r="E5595" s="270">
        <v>11</v>
      </c>
      <c r="F5595" s="270">
        <v>3.52</v>
      </c>
      <c r="G5595" s="270" t="s">
        <v>223</v>
      </c>
    </row>
    <row r="5596" spans="1:7">
      <c r="A5596" s="270" t="s">
        <v>10926</v>
      </c>
      <c r="B5596" s="270" t="s">
        <v>10927</v>
      </c>
      <c r="C5596" s="270">
        <v>2474</v>
      </c>
      <c r="D5596" s="270">
        <v>865.44799999999998</v>
      </c>
      <c r="E5596" s="270">
        <v>7</v>
      </c>
      <c r="F5596" s="270">
        <v>1.49</v>
      </c>
      <c r="G5596" s="270" t="s">
        <v>220</v>
      </c>
    </row>
    <row r="5597" spans="1:7">
      <c r="A5597" s="270" t="s">
        <v>10928</v>
      </c>
      <c r="B5597" s="270" t="s">
        <v>10929</v>
      </c>
      <c r="C5597" s="270">
        <v>2650</v>
      </c>
      <c r="D5597" s="270">
        <v>1004.427</v>
      </c>
      <c r="E5597" s="270">
        <v>13</v>
      </c>
      <c r="F5597" s="270">
        <v>1.04</v>
      </c>
      <c r="G5597" s="270" t="s">
        <v>220</v>
      </c>
    </row>
    <row r="5598" spans="1:7">
      <c r="A5598" s="270" t="s">
        <v>10930</v>
      </c>
      <c r="B5598" s="270" t="s">
        <v>10929</v>
      </c>
      <c r="C5598" s="270">
        <v>2678</v>
      </c>
      <c r="D5598" s="270">
        <v>1004.427</v>
      </c>
      <c r="E5598" s="270">
        <v>13</v>
      </c>
      <c r="F5598" s="270">
        <v>1.04</v>
      </c>
      <c r="G5598" s="270" t="s">
        <v>220</v>
      </c>
    </row>
    <row r="5599" spans="1:7">
      <c r="A5599" s="270" t="s">
        <v>10931</v>
      </c>
      <c r="B5599" s="270" t="s">
        <v>10932</v>
      </c>
      <c r="C5599" s="270">
        <v>2727</v>
      </c>
      <c r="D5599" s="270">
        <v>1004.4505</v>
      </c>
      <c r="E5599" s="270">
        <v>13</v>
      </c>
      <c r="F5599" s="270">
        <v>2.2400000000000002</v>
      </c>
      <c r="G5599" s="270" t="s">
        <v>220</v>
      </c>
    </row>
    <row r="5600" spans="1:7">
      <c r="A5600" s="270" t="s">
        <v>10933</v>
      </c>
      <c r="B5600" s="270" t="s">
        <v>10934</v>
      </c>
      <c r="C5600" s="270">
        <v>2257</v>
      </c>
      <c r="D5600" s="270">
        <v>1072</v>
      </c>
      <c r="E5600" s="270">
        <v>15</v>
      </c>
      <c r="F5600" s="270">
        <v>1.7142857142857144E-2</v>
      </c>
      <c r="G5600" s="270" t="s">
        <v>217</v>
      </c>
    </row>
    <row r="5601" spans="1:7">
      <c r="A5601" s="270" t="s">
        <v>10935</v>
      </c>
      <c r="B5601" s="270" t="s">
        <v>10936</v>
      </c>
      <c r="C5601" s="270">
        <v>2257</v>
      </c>
      <c r="D5601" s="270">
        <v>1018.297076923077</v>
      </c>
      <c r="E5601" s="270">
        <v>13</v>
      </c>
      <c r="F5601" s="270">
        <v>0</v>
      </c>
      <c r="G5601" s="270" t="s">
        <v>217</v>
      </c>
    </row>
    <row r="5602" spans="1:7">
      <c r="A5602" s="270" t="s">
        <v>10937</v>
      </c>
      <c r="B5602" s="270" t="s">
        <v>10938</v>
      </c>
      <c r="C5602" s="270">
        <v>2721</v>
      </c>
      <c r="D5602" s="270">
        <v>977.38474999999994</v>
      </c>
      <c r="E5602" s="270">
        <v>12</v>
      </c>
      <c r="F5602" s="270">
        <v>4.41</v>
      </c>
      <c r="G5602" s="270" t="s">
        <v>223</v>
      </c>
    </row>
    <row r="5603" spans="1:7">
      <c r="A5603" s="270" t="s">
        <v>10939</v>
      </c>
      <c r="B5603" s="270" t="s">
        <v>10940</v>
      </c>
      <c r="C5603" s="270">
        <v>2076</v>
      </c>
      <c r="D5603" s="270">
        <v>1111.4649999999999</v>
      </c>
      <c r="E5603" s="270">
        <v>17</v>
      </c>
      <c r="F5603" s="270">
        <v>0</v>
      </c>
      <c r="G5603" s="270" t="s">
        <v>217</v>
      </c>
    </row>
    <row r="5604" spans="1:7">
      <c r="A5604" s="270" t="s">
        <v>10941</v>
      </c>
      <c r="B5604" s="270" t="s">
        <v>10942</v>
      </c>
      <c r="C5604" s="270">
        <v>2077</v>
      </c>
      <c r="D5604" s="270">
        <v>1034.307</v>
      </c>
      <c r="E5604" s="270">
        <v>14</v>
      </c>
      <c r="F5604" s="270">
        <v>0</v>
      </c>
      <c r="G5604" s="270" t="s">
        <v>217</v>
      </c>
    </row>
    <row r="5605" spans="1:7">
      <c r="A5605" s="270" t="s">
        <v>10943</v>
      </c>
      <c r="B5605" s="270" t="s">
        <v>10944</v>
      </c>
      <c r="C5605" s="270">
        <v>2443</v>
      </c>
      <c r="D5605" s="270">
        <v>972</v>
      </c>
      <c r="E5605" s="270">
        <v>11</v>
      </c>
      <c r="F5605" s="270">
        <v>1.8337500000000002</v>
      </c>
      <c r="G5605" s="270" t="s">
        <v>220</v>
      </c>
    </row>
    <row r="5606" spans="1:7">
      <c r="A5606" s="270" t="s">
        <v>10945</v>
      </c>
      <c r="B5606" s="270" t="s">
        <v>10946</v>
      </c>
      <c r="C5606" s="270">
        <v>2278</v>
      </c>
      <c r="D5606" s="270">
        <v>976</v>
      </c>
      <c r="E5606" s="270">
        <v>12</v>
      </c>
      <c r="F5606" s="270">
        <v>0.16</v>
      </c>
      <c r="G5606" s="270" t="s">
        <v>217</v>
      </c>
    </row>
    <row r="5607" spans="1:7">
      <c r="A5607" s="270" t="s">
        <v>10947</v>
      </c>
      <c r="B5607" s="270" t="s">
        <v>10948</v>
      </c>
      <c r="C5607" s="270">
        <v>2176</v>
      </c>
      <c r="D5607" s="270">
        <v>931.774</v>
      </c>
      <c r="E5607" s="270">
        <v>10</v>
      </c>
      <c r="F5607" s="270">
        <v>0</v>
      </c>
      <c r="G5607" s="270" t="s">
        <v>217</v>
      </c>
    </row>
    <row r="5608" spans="1:7">
      <c r="A5608" s="270" t="s">
        <v>10949</v>
      </c>
      <c r="B5608" s="270" t="s">
        <v>10950</v>
      </c>
      <c r="C5608" s="270">
        <v>2710</v>
      </c>
      <c r="D5608" s="270">
        <v>1003.696</v>
      </c>
      <c r="E5608" s="270">
        <v>13</v>
      </c>
      <c r="F5608" s="270">
        <v>4.1500000000000004</v>
      </c>
      <c r="G5608" s="270" t="s">
        <v>223</v>
      </c>
    </row>
    <row r="5609" spans="1:7">
      <c r="A5609" s="270" t="s">
        <v>10951</v>
      </c>
      <c r="B5609" s="270" t="s">
        <v>10952</v>
      </c>
      <c r="C5609" s="270">
        <v>2795</v>
      </c>
      <c r="D5609" s="270">
        <v>1045.692</v>
      </c>
      <c r="E5609" s="270">
        <v>14</v>
      </c>
      <c r="F5609" s="270">
        <v>1.7092537313432823</v>
      </c>
      <c r="G5609" s="270" t="s">
        <v>220</v>
      </c>
    </row>
    <row r="5610" spans="1:7">
      <c r="A5610" s="270" t="s">
        <v>10953</v>
      </c>
      <c r="B5610" s="270" t="s">
        <v>10954</v>
      </c>
      <c r="C5610" s="270">
        <v>2642</v>
      </c>
      <c r="D5610" s="270">
        <v>1034.6189999999999</v>
      </c>
      <c r="E5610" s="270">
        <v>14</v>
      </c>
      <c r="F5610" s="270">
        <v>2.4700000000000002</v>
      </c>
      <c r="G5610" s="270" t="s">
        <v>223</v>
      </c>
    </row>
    <row r="5611" spans="1:7">
      <c r="A5611" s="270" t="s">
        <v>10955</v>
      </c>
      <c r="B5611" s="270" t="s">
        <v>10956</v>
      </c>
      <c r="C5611" s="270">
        <v>2354</v>
      </c>
      <c r="D5611" s="270">
        <v>923</v>
      </c>
      <c r="E5611" s="270">
        <v>9</v>
      </c>
      <c r="F5611" s="270">
        <v>3.37</v>
      </c>
      <c r="G5611" s="270" t="s">
        <v>223</v>
      </c>
    </row>
    <row r="5612" spans="1:7">
      <c r="A5612" s="270" t="s">
        <v>10957</v>
      </c>
      <c r="B5612" s="270" t="s">
        <v>10958</v>
      </c>
      <c r="C5612" s="270">
        <v>2354</v>
      </c>
      <c r="D5612" s="270">
        <v>972.86</v>
      </c>
      <c r="E5612" s="270">
        <v>11</v>
      </c>
      <c r="F5612" s="270">
        <v>2.94</v>
      </c>
      <c r="G5612" s="270" t="s">
        <v>223</v>
      </c>
    </row>
    <row r="5613" spans="1:7">
      <c r="A5613" s="270" t="s">
        <v>10959</v>
      </c>
      <c r="B5613" s="270" t="s">
        <v>10960</v>
      </c>
      <c r="C5613" s="270">
        <v>2800</v>
      </c>
      <c r="D5613" s="270">
        <v>1068</v>
      </c>
      <c r="E5613" s="270">
        <v>15</v>
      </c>
      <c r="F5613" s="270">
        <v>1.7994999999999997</v>
      </c>
      <c r="G5613" s="270" t="s">
        <v>220</v>
      </c>
    </row>
    <row r="5614" spans="1:7">
      <c r="A5614" s="270" t="s">
        <v>10961</v>
      </c>
      <c r="B5614" s="270" t="s">
        <v>10962</v>
      </c>
      <c r="C5614" s="270">
        <v>2832</v>
      </c>
      <c r="D5614" s="270">
        <v>927.02049999999997</v>
      </c>
      <c r="E5614" s="270">
        <v>10</v>
      </c>
      <c r="F5614" s="270">
        <v>8.02</v>
      </c>
      <c r="G5614" s="270" t="s">
        <v>226</v>
      </c>
    </row>
    <row r="5615" spans="1:7">
      <c r="A5615" s="270" t="s">
        <v>10963</v>
      </c>
      <c r="B5615" s="270" t="s">
        <v>10964</v>
      </c>
      <c r="C5615" s="270">
        <v>2832</v>
      </c>
      <c r="D5615" s="270">
        <v>841.38199999999995</v>
      </c>
      <c r="E5615" s="270">
        <v>6</v>
      </c>
      <c r="F5615" s="270">
        <v>7.97</v>
      </c>
      <c r="G5615" s="270" t="s">
        <v>226</v>
      </c>
    </row>
    <row r="5616" spans="1:7">
      <c r="A5616" s="270" t="s">
        <v>10965</v>
      </c>
      <c r="B5616" s="270" t="s">
        <v>10966</v>
      </c>
      <c r="C5616" s="270">
        <v>2659</v>
      </c>
      <c r="D5616" s="270">
        <v>1023.419</v>
      </c>
      <c r="E5616" s="270">
        <v>13</v>
      </c>
      <c r="F5616" s="270">
        <v>1.89</v>
      </c>
      <c r="G5616" s="270" t="s">
        <v>220</v>
      </c>
    </row>
    <row r="5617" spans="1:7">
      <c r="A5617" s="270" t="s">
        <v>10967</v>
      </c>
      <c r="B5617" s="270" t="s">
        <v>10968</v>
      </c>
      <c r="C5617" s="270">
        <v>2343</v>
      </c>
      <c r="D5617" s="270">
        <v>996.49099999999999</v>
      </c>
      <c r="E5617" s="270">
        <v>12</v>
      </c>
      <c r="F5617" s="270">
        <v>2.59</v>
      </c>
      <c r="G5617" s="270" t="s">
        <v>223</v>
      </c>
    </row>
    <row r="5618" spans="1:7">
      <c r="A5618" s="270" t="s">
        <v>10969</v>
      </c>
      <c r="B5618" s="270" t="s">
        <v>10970</v>
      </c>
      <c r="C5618" s="270">
        <v>2430</v>
      </c>
      <c r="D5618" s="270">
        <v>1038</v>
      </c>
      <c r="E5618" s="270">
        <v>14</v>
      </c>
      <c r="F5618" s="270">
        <v>1.56</v>
      </c>
      <c r="G5618" s="270" t="s">
        <v>220</v>
      </c>
    </row>
    <row r="5619" spans="1:7">
      <c r="A5619" s="270" t="s">
        <v>10971</v>
      </c>
      <c r="B5619" s="270" t="s">
        <v>10972</v>
      </c>
      <c r="C5619" s="270">
        <v>2650</v>
      </c>
      <c r="D5619" s="270">
        <v>1081.1110000000001</v>
      </c>
      <c r="E5619" s="270">
        <v>16</v>
      </c>
      <c r="F5619" s="270">
        <v>1.7827419354838718</v>
      </c>
      <c r="G5619" s="270" t="s">
        <v>220</v>
      </c>
    </row>
    <row r="5620" spans="1:7">
      <c r="A5620" s="270" t="s">
        <v>10973</v>
      </c>
      <c r="B5620" s="270" t="s">
        <v>10974</v>
      </c>
      <c r="C5620" s="270">
        <v>2745</v>
      </c>
      <c r="D5620" s="270">
        <v>1040.547</v>
      </c>
      <c r="E5620" s="270">
        <v>14</v>
      </c>
      <c r="F5620" s="270">
        <v>0.28999999999999998</v>
      </c>
      <c r="G5620" s="270" t="s">
        <v>220</v>
      </c>
    </row>
    <row r="5621" spans="1:7">
      <c r="A5621" s="270" t="s">
        <v>10975</v>
      </c>
      <c r="B5621" s="270" t="s">
        <v>10976</v>
      </c>
      <c r="C5621" s="270">
        <v>2546</v>
      </c>
      <c r="D5621" s="270">
        <v>975.20799999999997</v>
      </c>
      <c r="E5621" s="270">
        <v>11</v>
      </c>
      <c r="F5621" s="270">
        <v>3.49</v>
      </c>
      <c r="G5621" s="270" t="s">
        <v>223</v>
      </c>
    </row>
    <row r="5622" spans="1:7">
      <c r="A5622" s="270" t="s">
        <v>10977</v>
      </c>
      <c r="B5622" s="270" t="s">
        <v>10978</v>
      </c>
      <c r="C5622" s="270">
        <v>2550</v>
      </c>
      <c r="D5622" s="270">
        <v>1043.538</v>
      </c>
      <c r="E5622" s="270">
        <v>14</v>
      </c>
      <c r="F5622" s="270">
        <v>3.3419512195121941</v>
      </c>
      <c r="G5622" s="270" t="s">
        <v>223</v>
      </c>
    </row>
    <row r="5623" spans="1:7">
      <c r="A5623" s="270" t="s">
        <v>10979</v>
      </c>
      <c r="B5623" s="270" t="s">
        <v>10980</v>
      </c>
      <c r="C5623" s="270">
        <v>2320</v>
      </c>
      <c r="D5623" s="270">
        <v>1066.912</v>
      </c>
      <c r="E5623" s="270">
        <v>15</v>
      </c>
      <c r="F5623" s="270">
        <v>0.16</v>
      </c>
      <c r="G5623" s="270" t="s">
        <v>217</v>
      </c>
    </row>
    <row r="5624" spans="1:7">
      <c r="A5624" s="270" t="s">
        <v>10981</v>
      </c>
      <c r="B5624" s="270" t="s">
        <v>10982</v>
      </c>
      <c r="C5624" s="270">
        <v>2340</v>
      </c>
      <c r="D5624" s="270">
        <v>1063.529</v>
      </c>
      <c r="E5624" s="270">
        <v>15</v>
      </c>
      <c r="F5624" s="270">
        <v>2.4462068965517245</v>
      </c>
      <c r="G5624" s="270" t="s">
        <v>223</v>
      </c>
    </row>
    <row r="5625" spans="1:7">
      <c r="A5625" s="270" t="s">
        <v>10983</v>
      </c>
      <c r="B5625" s="270" t="s">
        <v>10984</v>
      </c>
      <c r="C5625" s="270">
        <v>2422</v>
      </c>
      <c r="D5625" s="270">
        <v>988</v>
      </c>
      <c r="E5625" s="270">
        <v>12</v>
      </c>
      <c r="F5625" s="270">
        <v>2.7056666666666671</v>
      </c>
      <c r="G5625" s="270" t="s">
        <v>223</v>
      </c>
    </row>
    <row r="5626" spans="1:7">
      <c r="A5626" s="270" t="s">
        <v>10985</v>
      </c>
      <c r="B5626" s="270" t="s">
        <v>10986</v>
      </c>
      <c r="C5626" s="270">
        <v>2360</v>
      </c>
      <c r="D5626" s="270">
        <v>964.452</v>
      </c>
      <c r="E5626" s="270">
        <v>11</v>
      </c>
      <c r="F5626" s="270">
        <v>5.3</v>
      </c>
      <c r="G5626" s="270" t="s">
        <v>223</v>
      </c>
    </row>
    <row r="5627" spans="1:7">
      <c r="A5627" s="270" t="s">
        <v>10987</v>
      </c>
      <c r="B5627" s="270" t="s">
        <v>10988</v>
      </c>
      <c r="C5627" s="270">
        <v>2675</v>
      </c>
      <c r="D5627" s="270">
        <v>1042.8710000000001</v>
      </c>
      <c r="E5627" s="270">
        <v>14</v>
      </c>
      <c r="F5627" s="270">
        <v>7.7560000000000002</v>
      </c>
      <c r="G5627" s="270" t="s">
        <v>226</v>
      </c>
    </row>
    <row r="5628" spans="1:7">
      <c r="A5628" s="270" t="s">
        <v>10989</v>
      </c>
      <c r="B5628" s="270" t="s">
        <v>10990</v>
      </c>
      <c r="C5628" s="270">
        <v>2259</v>
      </c>
      <c r="D5628" s="270">
        <v>1002.045</v>
      </c>
      <c r="E5628" s="270">
        <v>13</v>
      </c>
      <c r="F5628" s="270">
        <v>0.24000000000000005</v>
      </c>
      <c r="G5628" s="270" t="s">
        <v>220</v>
      </c>
    </row>
    <row r="5629" spans="1:7">
      <c r="A5629" s="270" t="s">
        <v>10991</v>
      </c>
      <c r="B5629" s="270" t="s">
        <v>10992</v>
      </c>
      <c r="C5629" s="270">
        <v>2420</v>
      </c>
      <c r="D5629" s="270">
        <v>1029.0530000000001</v>
      </c>
      <c r="E5629" s="270">
        <v>14</v>
      </c>
      <c r="F5629" s="270">
        <v>1.19</v>
      </c>
      <c r="G5629" s="270" t="s">
        <v>220</v>
      </c>
    </row>
    <row r="5630" spans="1:7">
      <c r="A5630" s="270" t="s">
        <v>10993</v>
      </c>
      <c r="B5630" s="270" t="s">
        <v>10994</v>
      </c>
      <c r="C5630" s="270">
        <v>2420</v>
      </c>
      <c r="D5630" s="270">
        <v>1039</v>
      </c>
      <c r="E5630" s="270">
        <v>14</v>
      </c>
      <c r="F5630" s="270">
        <v>1.08</v>
      </c>
      <c r="G5630" s="270" t="s">
        <v>220</v>
      </c>
    </row>
    <row r="5631" spans="1:7">
      <c r="A5631" s="270" t="s">
        <v>10995</v>
      </c>
      <c r="B5631" s="270" t="s">
        <v>10996</v>
      </c>
      <c r="C5631" s="270">
        <v>2618</v>
      </c>
      <c r="D5631" s="270">
        <v>1105.489</v>
      </c>
      <c r="E5631" s="270">
        <v>17</v>
      </c>
      <c r="F5631" s="270">
        <v>1.4749999999999999</v>
      </c>
      <c r="G5631" s="270" t="s">
        <v>220</v>
      </c>
    </row>
    <row r="5632" spans="1:7">
      <c r="A5632" s="270" t="s">
        <v>10997</v>
      </c>
      <c r="B5632" s="270" t="s">
        <v>10998</v>
      </c>
      <c r="C5632" s="270">
        <v>2588</v>
      </c>
      <c r="D5632" s="270">
        <v>1025</v>
      </c>
      <c r="E5632" s="270">
        <v>13</v>
      </c>
      <c r="F5632" s="270">
        <v>2.31</v>
      </c>
      <c r="G5632" s="270" t="s">
        <v>220</v>
      </c>
    </row>
    <row r="5633" spans="1:7">
      <c r="A5633" s="270" t="s">
        <v>10999</v>
      </c>
      <c r="B5633" s="270" t="s">
        <v>11000</v>
      </c>
      <c r="C5633" s="270">
        <v>2845</v>
      </c>
      <c r="D5633" s="270">
        <v>946.22299999999996</v>
      </c>
      <c r="E5633" s="270">
        <v>10</v>
      </c>
      <c r="F5633" s="270">
        <v>1.01</v>
      </c>
      <c r="G5633" s="270" t="s">
        <v>220</v>
      </c>
    </row>
    <row r="5634" spans="1:7">
      <c r="A5634" s="270" t="s">
        <v>11001</v>
      </c>
      <c r="B5634" s="270" t="s">
        <v>11002</v>
      </c>
      <c r="C5634" s="270">
        <v>2665</v>
      </c>
      <c r="D5634" s="270">
        <v>1022.34</v>
      </c>
      <c r="E5634" s="270">
        <v>13</v>
      </c>
      <c r="F5634" s="270">
        <v>4.0599999999999996</v>
      </c>
      <c r="G5634" s="270" t="s">
        <v>223</v>
      </c>
    </row>
    <row r="5635" spans="1:7">
      <c r="A5635" s="270" t="s">
        <v>11003</v>
      </c>
      <c r="B5635" s="270" t="s">
        <v>11004</v>
      </c>
      <c r="C5635" s="270">
        <v>2428</v>
      </c>
      <c r="D5635" s="270">
        <v>1022.7</v>
      </c>
      <c r="E5635" s="270">
        <v>13</v>
      </c>
      <c r="F5635" s="270">
        <v>1.1985714285714286</v>
      </c>
      <c r="G5635" s="270" t="s">
        <v>220</v>
      </c>
    </row>
    <row r="5636" spans="1:7">
      <c r="A5636" s="270" t="s">
        <v>11005</v>
      </c>
      <c r="B5636" s="270" t="s">
        <v>11006</v>
      </c>
      <c r="C5636" s="270">
        <v>2428</v>
      </c>
      <c r="D5636" s="270">
        <v>899.86</v>
      </c>
      <c r="E5636" s="270">
        <v>8</v>
      </c>
      <c r="F5636" s="270">
        <v>1.1985714285714286</v>
      </c>
      <c r="G5636" s="270" t="s">
        <v>220</v>
      </c>
    </row>
    <row r="5637" spans="1:7">
      <c r="A5637" s="270" t="s">
        <v>11007</v>
      </c>
      <c r="B5637" s="270" t="s">
        <v>11008</v>
      </c>
      <c r="C5637" s="270">
        <v>2287</v>
      </c>
      <c r="D5637" s="270">
        <v>1007.0512857142858</v>
      </c>
      <c r="E5637" s="270">
        <v>13</v>
      </c>
      <c r="F5637" s="270">
        <v>0</v>
      </c>
      <c r="G5637" s="270" t="s">
        <v>217</v>
      </c>
    </row>
    <row r="5638" spans="1:7">
      <c r="A5638" s="270" t="s">
        <v>11009</v>
      </c>
      <c r="B5638" s="270" t="s">
        <v>11010</v>
      </c>
      <c r="C5638" s="270">
        <v>2287</v>
      </c>
      <c r="D5638" s="270">
        <v>953.12599999999998</v>
      </c>
      <c r="E5638" s="270">
        <v>11</v>
      </c>
      <c r="F5638" s="270">
        <v>0</v>
      </c>
      <c r="G5638" s="270" t="s">
        <v>217</v>
      </c>
    </row>
    <row r="5639" spans="1:7">
      <c r="A5639" s="270" t="s">
        <v>11011</v>
      </c>
      <c r="B5639" s="270" t="s">
        <v>11012</v>
      </c>
      <c r="C5639" s="270">
        <v>2666</v>
      </c>
      <c r="D5639" s="270">
        <v>1038.6991428571428</v>
      </c>
      <c r="E5639" s="270">
        <v>14</v>
      </c>
      <c r="F5639" s="270">
        <v>3.04</v>
      </c>
      <c r="G5639" s="270" t="s">
        <v>223</v>
      </c>
    </row>
    <row r="5640" spans="1:7">
      <c r="A5640" s="270" t="s">
        <v>11013</v>
      </c>
      <c r="B5640" s="270" t="s">
        <v>11014</v>
      </c>
      <c r="C5640" s="270">
        <v>2820</v>
      </c>
      <c r="D5640" s="270">
        <v>995.5</v>
      </c>
      <c r="E5640" s="270">
        <v>12</v>
      </c>
      <c r="F5640" s="270">
        <v>3.2517857142857136</v>
      </c>
      <c r="G5640" s="270" t="s">
        <v>223</v>
      </c>
    </row>
    <row r="5641" spans="1:7">
      <c r="A5641" s="270" t="s">
        <v>11015</v>
      </c>
      <c r="B5641" s="270" t="s">
        <v>11016</v>
      </c>
      <c r="C5641" s="270">
        <v>2537</v>
      </c>
      <c r="D5641" s="270">
        <v>1023.7859999999999</v>
      </c>
      <c r="E5641" s="270">
        <v>13</v>
      </c>
      <c r="F5641" s="270">
        <v>2.2479999999999998</v>
      </c>
      <c r="G5641" s="270" t="s">
        <v>220</v>
      </c>
    </row>
    <row r="5642" spans="1:7">
      <c r="A5642" s="270" t="s">
        <v>11017</v>
      </c>
      <c r="B5642" s="270" t="s">
        <v>11018</v>
      </c>
      <c r="C5642" s="270">
        <v>2830</v>
      </c>
      <c r="D5642" s="270">
        <v>1043.5630000000001</v>
      </c>
      <c r="E5642" s="270">
        <v>14</v>
      </c>
      <c r="F5642" s="270">
        <v>2.766428571428571</v>
      </c>
      <c r="G5642" s="270" t="s">
        <v>223</v>
      </c>
    </row>
    <row r="5643" spans="1:7">
      <c r="A5643" s="270" t="s">
        <v>11019</v>
      </c>
      <c r="B5643" s="270" t="s">
        <v>11020</v>
      </c>
      <c r="C5643" s="270">
        <v>2594</v>
      </c>
      <c r="D5643" s="270">
        <v>1013.8711999999999</v>
      </c>
      <c r="E5643" s="270">
        <v>13</v>
      </c>
      <c r="F5643" s="270">
        <v>2.14</v>
      </c>
      <c r="G5643" s="270" t="s">
        <v>220</v>
      </c>
    </row>
    <row r="5644" spans="1:7">
      <c r="A5644" s="270" t="s">
        <v>11021</v>
      </c>
      <c r="B5644" s="270" t="s">
        <v>11022</v>
      </c>
      <c r="C5644" s="270">
        <v>2260</v>
      </c>
      <c r="D5644" s="270">
        <v>1077.7518333333333</v>
      </c>
      <c r="E5644" s="270">
        <v>16</v>
      </c>
      <c r="F5644" s="270">
        <v>0</v>
      </c>
      <c r="G5644" s="270" t="s">
        <v>217</v>
      </c>
    </row>
    <row r="5645" spans="1:7">
      <c r="A5645" s="270" t="s">
        <v>11023</v>
      </c>
      <c r="B5645" s="270" t="s">
        <v>11024</v>
      </c>
      <c r="C5645" s="270">
        <v>2260</v>
      </c>
      <c r="D5645" s="270">
        <v>1067.336</v>
      </c>
      <c r="E5645" s="270">
        <v>15</v>
      </c>
      <c r="F5645" s="270">
        <v>0</v>
      </c>
      <c r="G5645" s="270" t="s">
        <v>217</v>
      </c>
    </row>
    <row r="5646" spans="1:7">
      <c r="A5646" s="270" t="s">
        <v>11025</v>
      </c>
      <c r="B5646" s="270" t="s">
        <v>11026</v>
      </c>
      <c r="C5646" s="270">
        <v>2727</v>
      </c>
      <c r="D5646" s="270">
        <v>1004.4505</v>
      </c>
      <c r="E5646" s="270">
        <v>13</v>
      </c>
      <c r="F5646" s="270">
        <v>2.52</v>
      </c>
      <c r="G5646" s="270" t="s">
        <v>223</v>
      </c>
    </row>
    <row r="5647" spans="1:7">
      <c r="A5647" s="270" t="s">
        <v>11027</v>
      </c>
      <c r="B5647" s="270" t="s">
        <v>11028</v>
      </c>
      <c r="C5647" s="270">
        <v>2620</v>
      </c>
      <c r="D5647" s="270">
        <v>1128.623</v>
      </c>
      <c r="E5647" s="270">
        <v>17</v>
      </c>
      <c r="F5647" s="270">
        <v>0.48000000000000004</v>
      </c>
      <c r="G5647" s="270" t="s">
        <v>220</v>
      </c>
    </row>
    <row r="5648" spans="1:7">
      <c r="A5648" s="270" t="s">
        <v>11029</v>
      </c>
      <c r="B5648" s="270" t="s">
        <v>11030</v>
      </c>
      <c r="C5648" s="270">
        <v>2795</v>
      </c>
      <c r="D5648" s="270">
        <v>1066.941</v>
      </c>
      <c r="E5648" s="270">
        <v>15</v>
      </c>
      <c r="F5648" s="270">
        <v>1.7092537313432823</v>
      </c>
      <c r="G5648" s="270" t="s">
        <v>220</v>
      </c>
    </row>
    <row r="5649" spans="1:7">
      <c r="A5649" s="270" t="s">
        <v>11031</v>
      </c>
      <c r="B5649" s="270" t="s">
        <v>11032</v>
      </c>
      <c r="C5649" s="270">
        <v>2671</v>
      </c>
      <c r="D5649" s="270">
        <v>1013.5916153846155</v>
      </c>
      <c r="E5649" s="270">
        <v>13</v>
      </c>
      <c r="F5649" s="270">
        <v>5.47</v>
      </c>
      <c r="G5649" s="270" t="s">
        <v>223</v>
      </c>
    </row>
    <row r="5650" spans="1:7">
      <c r="A5650" s="270" t="s">
        <v>11033</v>
      </c>
      <c r="B5650" s="270" t="s">
        <v>11034</v>
      </c>
      <c r="C5650" s="270">
        <v>2630</v>
      </c>
      <c r="D5650" s="270">
        <v>1042.9290000000001</v>
      </c>
      <c r="E5650" s="270">
        <v>14</v>
      </c>
      <c r="F5650" s="270">
        <v>2.1578947368421058</v>
      </c>
      <c r="G5650" s="270" t="s">
        <v>220</v>
      </c>
    </row>
    <row r="5651" spans="1:7">
      <c r="A5651" s="270" t="s">
        <v>11035</v>
      </c>
      <c r="B5651" s="270" t="s">
        <v>11036</v>
      </c>
      <c r="C5651" s="270">
        <v>2705</v>
      </c>
      <c r="D5651" s="270">
        <v>997.40962500000012</v>
      </c>
      <c r="E5651" s="270">
        <v>12</v>
      </c>
      <c r="F5651" s="270">
        <v>2.9</v>
      </c>
      <c r="G5651" s="270" t="s">
        <v>223</v>
      </c>
    </row>
    <row r="5652" spans="1:7">
      <c r="A5652" s="270" t="s">
        <v>11037</v>
      </c>
      <c r="B5652" s="270" t="s">
        <v>11038</v>
      </c>
      <c r="C5652" s="270">
        <v>2840</v>
      </c>
      <c r="D5652" s="270">
        <v>966.77499999999998</v>
      </c>
      <c r="E5652" s="270">
        <v>11</v>
      </c>
      <c r="F5652" s="270">
        <v>14.14</v>
      </c>
      <c r="G5652" s="270" t="s">
        <v>229</v>
      </c>
    </row>
    <row r="5653" spans="1:7">
      <c r="A5653" s="270" t="s">
        <v>11039</v>
      </c>
      <c r="B5653" s="270" t="s">
        <v>11038</v>
      </c>
      <c r="C5653" s="270">
        <v>2890</v>
      </c>
      <c r="D5653" s="270">
        <v>966.77499999999998</v>
      </c>
      <c r="E5653" s="270">
        <v>11</v>
      </c>
      <c r="F5653" s="270">
        <v>14.14</v>
      </c>
      <c r="G5653" s="270" t="s">
        <v>229</v>
      </c>
    </row>
    <row r="5654" spans="1:7">
      <c r="A5654" s="270" t="s">
        <v>11040</v>
      </c>
      <c r="B5654" s="270" t="s">
        <v>11041</v>
      </c>
      <c r="C5654" s="270">
        <v>2540</v>
      </c>
      <c r="D5654" s="270">
        <v>896.88900000000001</v>
      </c>
      <c r="E5654" s="270">
        <v>8</v>
      </c>
      <c r="F5654" s="270">
        <v>1.05</v>
      </c>
      <c r="G5654" s="270" t="s">
        <v>220</v>
      </c>
    </row>
    <row r="5655" spans="1:7">
      <c r="A5655" s="270" t="s">
        <v>11042</v>
      </c>
      <c r="B5655" s="270" t="s">
        <v>11043</v>
      </c>
      <c r="C5655" s="270">
        <v>2871</v>
      </c>
      <c r="D5655" s="270">
        <v>1030.5060714285714</v>
      </c>
      <c r="E5655" s="270">
        <v>14</v>
      </c>
      <c r="F5655" s="270">
        <v>3</v>
      </c>
      <c r="G5655" s="270" t="s">
        <v>223</v>
      </c>
    </row>
    <row r="5656" spans="1:7">
      <c r="A5656" s="270" t="s">
        <v>11044</v>
      </c>
      <c r="B5656" s="270" t="s">
        <v>11045</v>
      </c>
      <c r="C5656" s="270">
        <v>2550</v>
      </c>
      <c r="D5656" s="270">
        <v>967</v>
      </c>
      <c r="E5656" s="270">
        <v>11</v>
      </c>
      <c r="F5656" s="270">
        <v>3.69</v>
      </c>
      <c r="G5656" s="270" t="s">
        <v>223</v>
      </c>
    </row>
    <row r="5657" spans="1:7">
      <c r="A5657" s="270" t="s">
        <v>11046</v>
      </c>
      <c r="B5657" s="270" t="s">
        <v>11047</v>
      </c>
      <c r="C5657" s="270">
        <v>2360</v>
      </c>
      <c r="D5657" s="270">
        <v>954</v>
      </c>
      <c r="E5657" s="270">
        <v>11</v>
      </c>
      <c r="F5657" s="270">
        <v>3.49</v>
      </c>
      <c r="G5657" s="270" t="s">
        <v>223</v>
      </c>
    </row>
    <row r="5658" spans="1:7">
      <c r="A5658" s="270" t="s">
        <v>11048</v>
      </c>
      <c r="B5658" s="270" t="s">
        <v>11049</v>
      </c>
      <c r="C5658" s="270">
        <v>2710</v>
      </c>
      <c r="D5658" s="270">
        <v>1068</v>
      </c>
      <c r="E5658" s="270">
        <v>15</v>
      </c>
      <c r="F5658" s="270">
        <v>3.458181818181818</v>
      </c>
      <c r="G5658" s="270" t="s">
        <v>223</v>
      </c>
    </row>
    <row r="5659" spans="1:7">
      <c r="A5659" s="270" t="s">
        <v>11050</v>
      </c>
      <c r="B5659" s="270" t="s">
        <v>11051</v>
      </c>
      <c r="C5659" s="270">
        <v>2400</v>
      </c>
      <c r="D5659" s="270">
        <v>1010.6192222222222</v>
      </c>
      <c r="E5659" s="270">
        <v>13</v>
      </c>
      <c r="F5659" s="270">
        <v>7.04</v>
      </c>
      <c r="G5659" s="270" t="s">
        <v>226</v>
      </c>
    </row>
    <row r="5660" spans="1:7">
      <c r="A5660" s="270" t="s">
        <v>11052</v>
      </c>
      <c r="B5660" s="270" t="s">
        <v>11053</v>
      </c>
      <c r="C5660" s="270">
        <v>2365</v>
      </c>
      <c r="D5660" s="270">
        <v>935.64700000000005</v>
      </c>
      <c r="E5660" s="270">
        <v>10</v>
      </c>
      <c r="F5660" s="270">
        <v>3.94</v>
      </c>
      <c r="G5660" s="270" t="s">
        <v>223</v>
      </c>
    </row>
    <row r="5661" spans="1:7">
      <c r="A5661" s="270" t="s">
        <v>11054</v>
      </c>
      <c r="B5661" s="270" t="s">
        <v>11053</v>
      </c>
      <c r="C5661" s="270">
        <v>2369</v>
      </c>
      <c r="D5661" s="270">
        <v>935.64700000000005</v>
      </c>
      <c r="E5661" s="270">
        <v>10</v>
      </c>
      <c r="F5661" s="270">
        <v>3.94</v>
      </c>
      <c r="G5661" s="270" t="s">
        <v>223</v>
      </c>
    </row>
    <row r="5662" spans="1:7">
      <c r="A5662" s="270" t="s">
        <v>11055</v>
      </c>
      <c r="B5662" s="270" t="s">
        <v>11056</v>
      </c>
      <c r="C5662" s="270">
        <v>2423</v>
      </c>
      <c r="D5662" s="270">
        <v>946.58100000000002</v>
      </c>
      <c r="E5662" s="270">
        <v>10</v>
      </c>
      <c r="F5662" s="270">
        <v>1.94</v>
      </c>
      <c r="G5662" s="270" t="s">
        <v>220</v>
      </c>
    </row>
    <row r="5663" spans="1:7">
      <c r="A5663" s="270" t="s">
        <v>11057</v>
      </c>
      <c r="B5663" s="270" t="s">
        <v>11056</v>
      </c>
      <c r="C5663" s="270">
        <v>2429</v>
      </c>
      <c r="D5663" s="270">
        <v>946.58100000000002</v>
      </c>
      <c r="E5663" s="270">
        <v>10</v>
      </c>
      <c r="F5663" s="270">
        <v>1.94</v>
      </c>
      <c r="G5663" s="270" t="s">
        <v>220</v>
      </c>
    </row>
    <row r="5664" spans="1:7">
      <c r="A5664" s="270" t="s">
        <v>11058</v>
      </c>
      <c r="B5664" s="270" t="s">
        <v>11059</v>
      </c>
      <c r="C5664" s="270">
        <v>2710</v>
      </c>
      <c r="D5664" s="270">
        <v>1006</v>
      </c>
      <c r="E5664" s="270">
        <v>13</v>
      </c>
      <c r="F5664" s="270">
        <v>4.17</v>
      </c>
      <c r="G5664" s="270" t="s">
        <v>223</v>
      </c>
    </row>
    <row r="5665" spans="1:7">
      <c r="A5665" s="270" t="s">
        <v>11060</v>
      </c>
      <c r="B5665" s="270" t="s">
        <v>11061</v>
      </c>
      <c r="C5665" s="270">
        <v>2482</v>
      </c>
      <c r="D5665" s="270">
        <v>928.69200000000001</v>
      </c>
      <c r="E5665" s="270">
        <v>10</v>
      </c>
      <c r="F5665" s="270">
        <v>0.80166666666666675</v>
      </c>
      <c r="G5665" s="270" t="s">
        <v>220</v>
      </c>
    </row>
    <row r="5666" spans="1:7">
      <c r="A5666" s="270" t="s">
        <v>11062</v>
      </c>
      <c r="B5666" s="270" t="s">
        <v>11063</v>
      </c>
      <c r="C5666" s="270">
        <v>2267</v>
      </c>
      <c r="D5666" s="270">
        <v>999.27200000000005</v>
      </c>
      <c r="E5666" s="270">
        <v>12</v>
      </c>
      <c r="F5666" s="270">
        <v>0</v>
      </c>
      <c r="G5666" s="270" t="s">
        <v>217</v>
      </c>
    </row>
    <row r="5667" spans="1:7">
      <c r="A5667" s="270" t="s">
        <v>11064</v>
      </c>
      <c r="B5667" s="270" t="s">
        <v>11065</v>
      </c>
      <c r="C5667" s="270">
        <v>2650</v>
      </c>
      <c r="D5667" s="270">
        <v>1059.963</v>
      </c>
      <c r="E5667" s="270">
        <v>15</v>
      </c>
      <c r="F5667" s="270">
        <v>2.4300000000000002</v>
      </c>
      <c r="G5667" s="270" t="s">
        <v>223</v>
      </c>
    </row>
    <row r="5668" spans="1:7">
      <c r="A5668" s="270" t="s">
        <v>11066</v>
      </c>
      <c r="B5668" s="270" t="s">
        <v>11067</v>
      </c>
      <c r="C5668" s="270">
        <v>2644</v>
      </c>
      <c r="D5668" s="270">
        <v>1065.259</v>
      </c>
      <c r="E5668" s="270">
        <v>15</v>
      </c>
      <c r="F5668" s="270">
        <v>2.601</v>
      </c>
      <c r="G5668" s="270" t="s">
        <v>223</v>
      </c>
    </row>
    <row r="5669" spans="1:7">
      <c r="A5669" s="270" t="s">
        <v>11068</v>
      </c>
      <c r="B5669" s="270" t="s">
        <v>11069</v>
      </c>
      <c r="C5669" s="270">
        <v>2650</v>
      </c>
      <c r="D5669" s="270">
        <v>1063.7139999999999</v>
      </c>
      <c r="E5669" s="270">
        <v>15</v>
      </c>
      <c r="F5669" s="270">
        <v>2.4500000000000002</v>
      </c>
      <c r="G5669" s="270" t="s">
        <v>223</v>
      </c>
    </row>
    <row r="5670" spans="1:7">
      <c r="A5670" s="270" t="s">
        <v>11070</v>
      </c>
      <c r="B5670" s="270" t="s">
        <v>11069</v>
      </c>
      <c r="C5670" s="270">
        <v>2663</v>
      </c>
      <c r="D5670" s="270">
        <v>1063.7139999999999</v>
      </c>
      <c r="E5670" s="270">
        <v>15</v>
      </c>
      <c r="F5670" s="270">
        <v>2.4500000000000002</v>
      </c>
      <c r="G5670" s="270" t="s">
        <v>223</v>
      </c>
    </row>
    <row r="5671" spans="1:7">
      <c r="A5671" s="270" t="s">
        <v>11071</v>
      </c>
      <c r="B5671" s="270" t="s">
        <v>11072</v>
      </c>
      <c r="C5671" s="270">
        <v>2550</v>
      </c>
      <c r="D5671" s="270">
        <v>1010</v>
      </c>
      <c r="E5671" s="270">
        <v>13</v>
      </c>
      <c r="F5671" s="270">
        <v>3.6</v>
      </c>
      <c r="G5671" s="270" t="s">
        <v>223</v>
      </c>
    </row>
    <row r="5672" spans="1:7">
      <c r="A5672" s="270" t="s">
        <v>11073</v>
      </c>
      <c r="B5672" s="270" t="s">
        <v>11074</v>
      </c>
      <c r="C5672" s="270">
        <v>2329</v>
      </c>
      <c r="D5672" s="270">
        <v>994.50349999999992</v>
      </c>
      <c r="E5672" s="270">
        <v>12</v>
      </c>
      <c r="F5672" s="270">
        <v>3.67</v>
      </c>
      <c r="G5672" s="270" t="s">
        <v>223</v>
      </c>
    </row>
    <row r="5673" spans="1:7">
      <c r="A5673" s="270" t="s">
        <v>11075</v>
      </c>
      <c r="B5673" s="270" t="s">
        <v>11076</v>
      </c>
      <c r="C5673" s="270">
        <v>2304</v>
      </c>
      <c r="D5673" s="270">
        <v>1003.466</v>
      </c>
      <c r="E5673" s="270">
        <v>13</v>
      </c>
      <c r="F5673" s="270">
        <v>0</v>
      </c>
      <c r="G5673" s="270" t="s">
        <v>217</v>
      </c>
    </row>
    <row r="5674" spans="1:7">
      <c r="A5674" s="270" t="s">
        <v>11077</v>
      </c>
      <c r="B5674" s="270" t="s">
        <v>11078</v>
      </c>
      <c r="C5674" s="270">
        <v>2298</v>
      </c>
      <c r="D5674" s="270">
        <v>953.17399999999998</v>
      </c>
      <c r="E5674" s="270">
        <v>11</v>
      </c>
      <c r="F5674" s="270">
        <v>0</v>
      </c>
      <c r="G5674" s="270" t="s">
        <v>217</v>
      </c>
    </row>
    <row r="5675" spans="1:7">
      <c r="A5675" s="270" t="s">
        <v>11079</v>
      </c>
      <c r="B5675" s="270" t="s">
        <v>11080</v>
      </c>
      <c r="C5675" s="270">
        <v>2298</v>
      </c>
      <c r="D5675" s="270">
        <v>956.58600000000001</v>
      </c>
      <c r="E5675" s="270">
        <v>11</v>
      </c>
      <c r="F5675" s="270">
        <v>0</v>
      </c>
      <c r="G5675" s="270" t="s">
        <v>217</v>
      </c>
    </row>
    <row r="5676" spans="1:7">
      <c r="A5676" s="270" t="s">
        <v>11081</v>
      </c>
      <c r="B5676" s="270" t="s">
        <v>11082</v>
      </c>
      <c r="C5676" s="270">
        <v>2758</v>
      </c>
      <c r="D5676" s="270">
        <v>1056.1836153846152</v>
      </c>
      <c r="E5676" s="270">
        <v>15</v>
      </c>
      <c r="F5676" s="270">
        <v>1.2</v>
      </c>
      <c r="G5676" s="270" t="s">
        <v>220</v>
      </c>
    </row>
    <row r="5677" spans="1:7">
      <c r="A5677" s="270" t="s">
        <v>11083</v>
      </c>
      <c r="B5677" s="270" t="s">
        <v>11084</v>
      </c>
      <c r="C5677" s="270">
        <v>2642</v>
      </c>
      <c r="D5677" s="270">
        <v>989.55262962962956</v>
      </c>
      <c r="E5677" s="270">
        <v>12</v>
      </c>
      <c r="F5677" s="270">
        <v>3.74</v>
      </c>
      <c r="G5677" s="270" t="s">
        <v>223</v>
      </c>
    </row>
    <row r="5678" spans="1:7">
      <c r="A5678" s="270" t="s">
        <v>11085</v>
      </c>
      <c r="B5678" s="270" t="s">
        <v>11086</v>
      </c>
      <c r="C5678" s="270">
        <v>2680</v>
      </c>
      <c r="D5678" s="270">
        <v>1004.386</v>
      </c>
      <c r="E5678" s="270">
        <v>13</v>
      </c>
      <c r="F5678" s="270">
        <v>3.96</v>
      </c>
      <c r="G5678" s="270" t="s">
        <v>223</v>
      </c>
    </row>
    <row r="5679" spans="1:7">
      <c r="A5679" s="270" t="s">
        <v>11087</v>
      </c>
      <c r="B5679" s="270" t="s">
        <v>11088</v>
      </c>
      <c r="C5679" s="270">
        <v>2477</v>
      </c>
      <c r="D5679" s="270">
        <v>939.44899999999996</v>
      </c>
      <c r="E5679" s="270">
        <v>10</v>
      </c>
      <c r="F5679" s="270">
        <v>1.17</v>
      </c>
      <c r="G5679" s="270" t="s">
        <v>220</v>
      </c>
    </row>
    <row r="5680" spans="1:7">
      <c r="A5680" s="270" t="s">
        <v>11089</v>
      </c>
      <c r="B5680" s="270" t="s">
        <v>11090</v>
      </c>
      <c r="C5680" s="270">
        <v>2484</v>
      </c>
      <c r="D5680" s="270">
        <v>1005.077</v>
      </c>
      <c r="E5680" s="270">
        <v>13</v>
      </c>
      <c r="F5680" s="270">
        <v>0.80812499999999987</v>
      </c>
      <c r="G5680" s="270" t="s">
        <v>220</v>
      </c>
    </row>
    <row r="5681" spans="1:7">
      <c r="A5681" s="270" t="s">
        <v>11091</v>
      </c>
      <c r="B5681" s="270" t="s">
        <v>11092</v>
      </c>
      <c r="C5681" s="270">
        <v>2350</v>
      </c>
      <c r="D5681" s="270">
        <v>1047</v>
      </c>
      <c r="E5681" s="270">
        <v>14</v>
      </c>
      <c r="F5681" s="270">
        <v>3.8563636363636364</v>
      </c>
      <c r="G5681" s="270" t="s">
        <v>223</v>
      </c>
    </row>
    <row r="5682" spans="1:7">
      <c r="A5682" s="270" t="s">
        <v>11093</v>
      </c>
      <c r="B5682" s="270" t="s">
        <v>11094</v>
      </c>
      <c r="C5682" s="270">
        <v>2422</v>
      </c>
      <c r="D5682" s="270">
        <v>921</v>
      </c>
      <c r="E5682" s="270">
        <v>9</v>
      </c>
      <c r="F5682" s="270">
        <v>2.39</v>
      </c>
      <c r="G5682" s="270" t="s">
        <v>220</v>
      </c>
    </row>
    <row r="5683" spans="1:7">
      <c r="A5683" s="270" t="s">
        <v>11095</v>
      </c>
      <c r="B5683" s="270" t="s">
        <v>11096</v>
      </c>
      <c r="C5683" s="270">
        <v>2046</v>
      </c>
      <c r="D5683" s="270">
        <v>1055.1980000000001</v>
      </c>
      <c r="E5683" s="270">
        <v>15</v>
      </c>
      <c r="F5683" s="270">
        <v>0</v>
      </c>
      <c r="G5683" s="270" t="s">
        <v>217</v>
      </c>
    </row>
    <row r="5684" spans="1:7">
      <c r="A5684" s="270" t="s">
        <v>11097</v>
      </c>
      <c r="B5684" s="270" t="s">
        <v>11098</v>
      </c>
      <c r="C5684" s="270">
        <v>2672</v>
      </c>
      <c r="D5684" s="270">
        <v>949.61199999999997</v>
      </c>
      <c r="E5684" s="270">
        <v>10</v>
      </c>
      <c r="F5684" s="270">
        <v>6.12</v>
      </c>
      <c r="G5684" s="270" t="s">
        <v>226</v>
      </c>
    </row>
    <row r="5685" spans="1:7">
      <c r="A5685" s="270" t="s">
        <v>11099</v>
      </c>
      <c r="B5685" s="270" t="s">
        <v>11100</v>
      </c>
      <c r="C5685" s="270">
        <v>2668</v>
      </c>
      <c r="D5685" s="270">
        <v>1021.354</v>
      </c>
      <c r="E5685" s="270">
        <v>13</v>
      </c>
      <c r="F5685" s="270">
        <v>4.54</v>
      </c>
      <c r="G5685" s="270" t="s">
        <v>223</v>
      </c>
    </row>
    <row r="5686" spans="1:7">
      <c r="A5686" s="270" t="s">
        <v>11101</v>
      </c>
      <c r="B5686" s="270" t="s">
        <v>11102</v>
      </c>
      <c r="C5686" s="270">
        <v>2402</v>
      </c>
      <c r="D5686" s="270">
        <v>869</v>
      </c>
      <c r="E5686" s="270">
        <v>7</v>
      </c>
      <c r="F5686" s="270">
        <v>4.5999999999999996</v>
      </c>
      <c r="G5686" s="270" t="s">
        <v>223</v>
      </c>
    </row>
    <row r="5687" spans="1:7">
      <c r="A5687" s="270" t="s">
        <v>11103</v>
      </c>
      <c r="B5687" s="270" t="s">
        <v>11104</v>
      </c>
      <c r="C5687" s="270">
        <v>2402</v>
      </c>
      <c r="D5687" s="270">
        <v>944.42499999999995</v>
      </c>
      <c r="E5687" s="270">
        <v>10</v>
      </c>
      <c r="F5687" s="270">
        <v>4.34</v>
      </c>
      <c r="G5687" s="270" t="s">
        <v>223</v>
      </c>
    </row>
    <row r="5688" spans="1:7">
      <c r="A5688" s="270" t="s">
        <v>11105</v>
      </c>
      <c r="B5688" s="270" t="s">
        <v>11106</v>
      </c>
      <c r="C5688" s="270">
        <v>2528</v>
      </c>
      <c r="D5688" s="270">
        <v>866.43100000000004</v>
      </c>
      <c r="E5688" s="270">
        <v>7</v>
      </c>
      <c r="F5688" s="270">
        <v>0.14000000000000001</v>
      </c>
      <c r="G5688" s="270" t="s">
        <v>217</v>
      </c>
    </row>
    <row r="5689" spans="1:7">
      <c r="A5689" s="270" t="s">
        <v>11107</v>
      </c>
      <c r="B5689" s="270" t="s">
        <v>11108</v>
      </c>
      <c r="C5689" s="270">
        <v>2330</v>
      </c>
      <c r="D5689" s="270">
        <v>1002.333</v>
      </c>
      <c r="E5689" s="270">
        <v>13</v>
      </c>
      <c r="F5689" s="270">
        <v>1.37</v>
      </c>
      <c r="G5689" s="270" t="s">
        <v>220</v>
      </c>
    </row>
    <row r="5690" spans="1:7">
      <c r="A5690" s="270" t="s">
        <v>11109</v>
      </c>
      <c r="B5690" s="270" t="s">
        <v>11110</v>
      </c>
      <c r="C5690" s="270">
        <v>2820</v>
      </c>
      <c r="D5690" s="270">
        <v>1000.8164999999998</v>
      </c>
      <c r="E5690" s="270">
        <v>12</v>
      </c>
      <c r="F5690" s="270">
        <v>2.71</v>
      </c>
      <c r="G5690" s="270" t="s">
        <v>223</v>
      </c>
    </row>
    <row r="5691" spans="1:7">
      <c r="A5691" s="270" t="s">
        <v>11111</v>
      </c>
      <c r="B5691" s="270" t="s">
        <v>11112</v>
      </c>
      <c r="C5691" s="270">
        <v>2282</v>
      </c>
      <c r="D5691" s="270">
        <v>1018.006</v>
      </c>
      <c r="E5691" s="270">
        <v>13</v>
      </c>
      <c r="F5691" s="270">
        <v>0</v>
      </c>
      <c r="G5691" s="270" t="s">
        <v>217</v>
      </c>
    </row>
    <row r="5692" spans="1:7">
      <c r="A5692" s="270" t="s">
        <v>11113</v>
      </c>
      <c r="B5692" s="270" t="s">
        <v>11114</v>
      </c>
      <c r="C5692" s="270">
        <v>2259</v>
      </c>
      <c r="D5692" s="270">
        <v>1002.443</v>
      </c>
      <c r="E5692" s="270">
        <v>13</v>
      </c>
      <c r="F5692" s="270">
        <v>0.24000000000000005</v>
      </c>
      <c r="G5692" s="270" t="s">
        <v>220</v>
      </c>
    </row>
    <row r="5693" spans="1:7">
      <c r="A5693" s="270" t="s">
        <v>11115</v>
      </c>
      <c r="B5693" s="270" t="s">
        <v>11116</v>
      </c>
      <c r="C5693" s="270">
        <v>2346</v>
      </c>
      <c r="D5693" s="270">
        <v>988</v>
      </c>
      <c r="E5693" s="270">
        <v>12</v>
      </c>
      <c r="F5693" s="270">
        <v>3.043333333333333</v>
      </c>
      <c r="G5693" s="270" t="s">
        <v>223</v>
      </c>
    </row>
    <row r="5694" spans="1:7">
      <c r="A5694" s="270" t="s">
        <v>11117</v>
      </c>
      <c r="B5694" s="270" t="s">
        <v>11118</v>
      </c>
      <c r="C5694" s="270">
        <v>2810</v>
      </c>
      <c r="D5694" s="270">
        <v>1039.365</v>
      </c>
      <c r="E5694" s="270">
        <v>14</v>
      </c>
      <c r="F5694" s="270">
        <v>3.23</v>
      </c>
      <c r="G5694" s="270" t="s">
        <v>223</v>
      </c>
    </row>
    <row r="5695" spans="1:7">
      <c r="A5695" s="270" t="s">
        <v>11119</v>
      </c>
      <c r="B5695" s="270" t="s">
        <v>11120</v>
      </c>
      <c r="C5695" s="270">
        <v>2460</v>
      </c>
      <c r="D5695" s="270">
        <v>902.71400000000006</v>
      </c>
      <c r="E5695" s="270">
        <v>9</v>
      </c>
      <c r="F5695" s="270">
        <v>2.38</v>
      </c>
      <c r="G5695" s="270" t="s">
        <v>220</v>
      </c>
    </row>
    <row r="5696" spans="1:7">
      <c r="A5696" s="270" t="s">
        <v>11121</v>
      </c>
      <c r="B5696" s="270" t="s">
        <v>11122</v>
      </c>
      <c r="C5696" s="270">
        <v>2752</v>
      </c>
      <c r="D5696" s="270">
        <v>973.09900000000005</v>
      </c>
      <c r="E5696" s="270">
        <v>11</v>
      </c>
      <c r="F5696" s="270">
        <v>0.43</v>
      </c>
      <c r="G5696" s="270" t="s">
        <v>220</v>
      </c>
    </row>
    <row r="5697" spans="1:7">
      <c r="A5697" s="270" t="s">
        <v>11123</v>
      </c>
      <c r="B5697" s="270" t="s">
        <v>11124</v>
      </c>
      <c r="C5697" s="270">
        <v>2710</v>
      </c>
      <c r="D5697" s="270">
        <v>1043.9290000000001</v>
      </c>
      <c r="E5697" s="270">
        <v>14</v>
      </c>
      <c r="F5697" s="270">
        <v>3.458181818181818</v>
      </c>
      <c r="G5697" s="270" t="s">
        <v>223</v>
      </c>
    </row>
    <row r="5698" spans="1:7">
      <c r="A5698" s="270" t="s">
        <v>11125</v>
      </c>
      <c r="B5698" s="270" t="s">
        <v>11126</v>
      </c>
      <c r="C5698" s="270">
        <v>2339</v>
      </c>
      <c r="D5698" s="270">
        <v>1005</v>
      </c>
      <c r="E5698" s="270">
        <v>13</v>
      </c>
      <c r="F5698" s="270">
        <v>3.28</v>
      </c>
      <c r="G5698" s="270" t="s">
        <v>223</v>
      </c>
    </row>
    <row r="5699" spans="1:7">
      <c r="A5699" s="270" t="s">
        <v>11127</v>
      </c>
      <c r="B5699" s="270" t="s">
        <v>11128</v>
      </c>
      <c r="C5699" s="270">
        <v>2343</v>
      </c>
      <c r="D5699" s="270">
        <v>1011</v>
      </c>
      <c r="E5699" s="270">
        <v>13</v>
      </c>
      <c r="F5699" s="270">
        <v>3.8699999999999997</v>
      </c>
      <c r="G5699" s="270" t="s">
        <v>223</v>
      </c>
    </row>
    <row r="5700" spans="1:7">
      <c r="A5700" s="270" t="s">
        <v>11129</v>
      </c>
      <c r="B5700" s="270" t="s">
        <v>11130</v>
      </c>
      <c r="C5700" s="270">
        <v>2339</v>
      </c>
      <c r="D5700" s="270">
        <v>1005</v>
      </c>
      <c r="E5700" s="270">
        <v>13</v>
      </c>
      <c r="F5700" s="270">
        <v>3.1114285714285717</v>
      </c>
      <c r="G5700" s="270" t="s">
        <v>223</v>
      </c>
    </row>
    <row r="5701" spans="1:7">
      <c r="A5701" s="270" t="s">
        <v>11131</v>
      </c>
      <c r="B5701" s="270" t="s">
        <v>11132</v>
      </c>
      <c r="C5701" s="270">
        <v>2340</v>
      </c>
      <c r="D5701" s="270">
        <v>1059.25</v>
      </c>
      <c r="E5701" s="270">
        <v>15</v>
      </c>
      <c r="F5701" s="270">
        <v>1.92</v>
      </c>
      <c r="G5701" s="270" t="s">
        <v>220</v>
      </c>
    </row>
    <row r="5702" spans="1:7">
      <c r="A5702" s="270" t="s">
        <v>11133</v>
      </c>
      <c r="B5702" s="270" t="s">
        <v>11134</v>
      </c>
      <c r="C5702" s="270">
        <v>2803</v>
      </c>
      <c r="D5702" s="270">
        <v>979.30566666666664</v>
      </c>
      <c r="E5702" s="270">
        <v>12</v>
      </c>
      <c r="F5702" s="270">
        <v>3.12</v>
      </c>
      <c r="G5702" s="270" t="s">
        <v>223</v>
      </c>
    </row>
    <row r="5703" spans="1:7">
      <c r="A5703" s="270" t="s">
        <v>11135</v>
      </c>
      <c r="B5703" s="270" t="s">
        <v>11136</v>
      </c>
      <c r="C5703" s="270">
        <v>2423</v>
      </c>
      <c r="D5703" s="270">
        <v>968</v>
      </c>
      <c r="E5703" s="270">
        <v>11</v>
      </c>
      <c r="F5703" s="270">
        <v>2.27</v>
      </c>
      <c r="G5703" s="270" t="s">
        <v>220</v>
      </c>
    </row>
    <row r="5704" spans="1:7">
      <c r="A5704" s="270" t="s">
        <v>11137</v>
      </c>
      <c r="B5704" s="270" t="s">
        <v>11138</v>
      </c>
      <c r="C5704" s="270">
        <v>2074</v>
      </c>
      <c r="D5704" s="270">
        <v>1123.0170000000001</v>
      </c>
      <c r="E5704" s="270">
        <v>17</v>
      </c>
      <c r="F5704" s="270">
        <v>0</v>
      </c>
      <c r="G5704" s="270" t="s">
        <v>217</v>
      </c>
    </row>
    <row r="5705" spans="1:7">
      <c r="A5705" s="270" t="s">
        <v>11139</v>
      </c>
      <c r="B5705" s="270" t="s">
        <v>11140</v>
      </c>
      <c r="C5705" s="270">
        <v>2680</v>
      </c>
      <c r="D5705" s="270">
        <v>1012.014</v>
      </c>
      <c r="E5705" s="270">
        <v>13</v>
      </c>
      <c r="F5705" s="270">
        <v>3.61375</v>
      </c>
      <c r="G5705" s="270" t="s">
        <v>223</v>
      </c>
    </row>
    <row r="5706" spans="1:7">
      <c r="A5706" s="270" t="s">
        <v>11141</v>
      </c>
      <c r="B5706" s="270" t="s">
        <v>11142</v>
      </c>
      <c r="C5706" s="270">
        <v>2502</v>
      </c>
      <c r="D5706" s="270">
        <v>729.14499999999998</v>
      </c>
      <c r="E5706" s="270">
        <v>2</v>
      </c>
      <c r="F5706" s="270">
        <v>0.12</v>
      </c>
      <c r="G5706" s="270" t="s">
        <v>217</v>
      </c>
    </row>
    <row r="5707" spans="1:7">
      <c r="A5707" s="270" t="s">
        <v>11143</v>
      </c>
      <c r="B5707" s="270" t="s">
        <v>11144</v>
      </c>
      <c r="C5707" s="270">
        <v>2474</v>
      </c>
      <c r="D5707" s="270">
        <v>948</v>
      </c>
      <c r="E5707" s="270">
        <v>10</v>
      </c>
      <c r="F5707" s="270">
        <v>2.0321052631578942</v>
      </c>
      <c r="G5707" s="270" t="s">
        <v>220</v>
      </c>
    </row>
    <row r="5708" spans="1:7">
      <c r="A5708" s="270" t="s">
        <v>11145</v>
      </c>
      <c r="B5708" s="270" t="s">
        <v>11146</v>
      </c>
      <c r="C5708" s="270">
        <v>2469</v>
      </c>
      <c r="D5708" s="270">
        <v>984</v>
      </c>
      <c r="E5708" s="270">
        <v>12</v>
      </c>
      <c r="F5708" s="270">
        <v>3.1256666666666666</v>
      </c>
      <c r="G5708" s="270" t="s">
        <v>223</v>
      </c>
    </row>
    <row r="5709" spans="1:7">
      <c r="A5709" s="270" t="s">
        <v>11147</v>
      </c>
      <c r="B5709" s="270" t="s">
        <v>11148</v>
      </c>
      <c r="C5709" s="270">
        <v>2870</v>
      </c>
      <c r="D5709" s="270">
        <v>1008.8697</v>
      </c>
      <c r="E5709" s="270">
        <v>13</v>
      </c>
      <c r="F5709" s="270">
        <v>3.32</v>
      </c>
      <c r="G5709" s="270" t="s">
        <v>223</v>
      </c>
    </row>
    <row r="5710" spans="1:7">
      <c r="A5710" s="270" t="s">
        <v>11149</v>
      </c>
      <c r="B5710" s="270" t="s">
        <v>11150</v>
      </c>
      <c r="C5710" s="270">
        <v>2447</v>
      </c>
      <c r="D5710" s="270">
        <v>954</v>
      </c>
      <c r="E5710" s="270">
        <v>11</v>
      </c>
      <c r="F5710" s="270">
        <v>3.6222222222222222</v>
      </c>
      <c r="G5710" s="270" t="s">
        <v>223</v>
      </c>
    </row>
    <row r="5711" spans="1:7">
      <c r="A5711" s="270" t="s">
        <v>11151</v>
      </c>
      <c r="B5711" s="270" t="s">
        <v>11152</v>
      </c>
      <c r="C5711" s="270">
        <v>2824</v>
      </c>
      <c r="D5711" s="270">
        <v>930.77499999999998</v>
      </c>
      <c r="E5711" s="270">
        <v>10</v>
      </c>
      <c r="F5711" s="270">
        <v>4.93</v>
      </c>
      <c r="G5711" s="270" t="s">
        <v>223</v>
      </c>
    </row>
    <row r="5712" spans="1:7">
      <c r="A5712" s="270" t="s">
        <v>11153</v>
      </c>
      <c r="B5712" s="270" t="s">
        <v>11154</v>
      </c>
      <c r="C5712" s="270">
        <v>2622</v>
      </c>
      <c r="D5712" s="270">
        <v>1077</v>
      </c>
      <c r="E5712" s="270">
        <v>16</v>
      </c>
      <c r="F5712" s="270">
        <v>2.2444444444444436</v>
      </c>
      <c r="G5712" s="270" t="s">
        <v>220</v>
      </c>
    </row>
    <row r="5713" spans="1:7">
      <c r="A5713" s="270" t="s">
        <v>11155</v>
      </c>
      <c r="B5713" s="270" t="s">
        <v>11156</v>
      </c>
      <c r="C5713" s="270">
        <v>2102</v>
      </c>
      <c r="D5713" s="270">
        <v>1083.8710000000001</v>
      </c>
      <c r="E5713" s="270">
        <v>16</v>
      </c>
      <c r="F5713" s="270">
        <v>0</v>
      </c>
      <c r="G5713" s="270" t="s">
        <v>217</v>
      </c>
    </row>
    <row r="5714" spans="1:7">
      <c r="A5714" s="270" t="s">
        <v>11157</v>
      </c>
      <c r="B5714" s="270" t="s">
        <v>11158</v>
      </c>
      <c r="C5714" s="270">
        <v>2774</v>
      </c>
      <c r="D5714" s="270">
        <v>1077.096</v>
      </c>
      <c r="E5714" s="270">
        <v>16</v>
      </c>
      <c r="F5714" s="270">
        <v>0</v>
      </c>
      <c r="G5714" s="270" t="s">
        <v>217</v>
      </c>
    </row>
    <row r="5715" spans="1:7">
      <c r="A5715" s="270" t="s">
        <v>11159</v>
      </c>
      <c r="B5715" s="270" t="s">
        <v>11160</v>
      </c>
      <c r="C5715" s="270">
        <v>2100</v>
      </c>
      <c r="D5715" s="270">
        <v>1068.8012000000001</v>
      </c>
      <c r="E5715" s="270">
        <v>15</v>
      </c>
      <c r="F5715" s="270">
        <v>0</v>
      </c>
      <c r="G5715" s="270" t="s">
        <v>217</v>
      </c>
    </row>
    <row r="5716" spans="1:7">
      <c r="A5716" s="270" t="s">
        <v>11161</v>
      </c>
      <c r="B5716" s="270" t="s">
        <v>11162</v>
      </c>
      <c r="C5716" s="270">
        <v>2871</v>
      </c>
      <c r="D5716" s="270">
        <v>1081</v>
      </c>
      <c r="E5716" s="270">
        <v>16</v>
      </c>
      <c r="F5716" s="270">
        <v>4.75</v>
      </c>
      <c r="G5716" s="270" t="s">
        <v>223</v>
      </c>
    </row>
    <row r="5717" spans="1:7">
      <c r="A5717" s="270" t="s">
        <v>11163</v>
      </c>
      <c r="B5717" s="270" t="s">
        <v>11164</v>
      </c>
      <c r="C5717" s="270">
        <v>2828</v>
      </c>
      <c r="D5717" s="270">
        <v>1012.294</v>
      </c>
      <c r="E5717" s="270">
        <v>13</v>
      </c>
      <c r="F5717" s="270">
        <v>5.91</v>
      </c>
      <c r="G5717" s="270" t="s">
        <v>223</v>
      </c>
    </row>
    <row r="5718" spans="1:7">
      <c r="A5718" s="270" t="s">
        <v>11165</v>
      </c>
      <c r="B5718" s="270" t="s">
        <v>11166</v>
      </c>
      <c r="C5718" s="270">
        <v>2170</v>
      </c>
      <c r="D5718" s="270">
        <v>793.59900000000005</v>
      </c>
      <c r="E5718" s="270">
        <v>4</v>
      </c>
      <c r="F5718" s="270">
        <v>0</v>
      </c>
      <c r="G5718" s="270" t="s">
        <v>217</v>
      </c>
    </row>
    <row r="5719" spans="1:7">
      <c r="A5719" s="270" t="s">
        <v>11167</v>
      </c>
      <c r="B5719" s="270" t="s">
        <v>11168</v>
      </c>
      <c r="C5719" s="270">
        <v>2794</v>
      </c>
      <c r="D5719" s="270">
        <v>979.21679999999992</v>
      </c>
      <c r="E5719" s="270">
        <v>12</v>
      </c>
      <c r="F5719" s="270">
        <v>2.3199999999999998</v>
      </c>
      <c r="G5719" s="270" t="s">
        <v>220</v>
      </c>
    </row>
    <row r="5720" spans="1:7">
      <c r="A5720" s="270" t="s">
        <v>11169</v>
      </c>
      <c r="B5720" s="270" t="s">
        <v>11170</v>
      </c>
      <c r="C5720" s="270">
        <v>2425</v>
      </c>
      <c r="D5720" s="270">
        <v>962.63199999999995</v>
      </c>
      <c r="E5720" s="270">
        <v>11</v>
      </c>
      <c r="F5720" s="270">
        <v>1.82</v>
      </c>
      <c r="G5720" s="270" t="s">
        <v>220</v>
      </c>
    </row>
    <row r="5721" spans="1:7">
      <c r="A5721" s="270" t="s">
        <v>11171</v>
      </c>
      <c r="B5721" s="270" t="s">
        <v>11170</v>
      </c>
      <c r="C5721" s="270">
        <v>2460</v>
      </c>
      <c r="D5721" s="270">
        <v>814</v>
      </c>
      <c r="E5721" s="270">
        <v>5</v>
      </c>
      <c r="F5721" s="270">
        <v>1.82</v>
      </c>
      <c r="G5721" s="270" t="s">
        <v>220</v>
      </c>
    </row>
    <row r="5722" spans="1:7">
      <c r="A5722" s="270" t="s">
        <v>11172</v>
      </c>
      <c r="B5722" s="270" t="s">
        <v>11173</v>
      </c>
      <c r="C5722" s="270">
        <v>2325</v>
      </c>
      <c r="D5722" s="270">
        <v>991.34767857142867</v>
      </c>
      <c r="E5722" s="270">
        <v>12</v>
      </c>
      <c r="F5722" s="270">
        <v>1.5</v>
      </c>
      <c r="G5722" s="270" t="s">
        <v>220</v>
      </c>
    </row>
    <row r="5723" spans="1:7">
      <c r="A5723" s="270" t="s">
        <v>11174</v>
      </c>
      <c r="B5723" s="270" t="s">
        <v>11175</v>
      </c>
      <c r="C5723" s="270">
        <v>2259</v>
      </c>
      <c r="D5723" s="270">
        <v>853.41099999999994</v>
      </c>
      <c r="E5723" s="270">
        <v>7</v>
      </c>
      <c r="F5723" s="270">
        <v>0</v>
      </c>
      <c r="G5723" s="270" t="s">
        <v>217</v>
      </c>
    </row>
    <row r="5724" spans="1:7">
      <c r="A5724" s="270" t="s">
        <v>11176</v>
      </c>
      <c r="B5724" s="270" t="s">
        <v>11177</v>
      </c>
      <c r="C5724" s="270">
        <v>2233</v>
      </c>
      <c r="D5724" s="270">
        <v>1067</v>
      </c>
      <c r="E5724" s="270">
        <v>15</v>
      </c>
      <c r="F5724" s="270">
        <v>0.24</v>
      </c>
      <c r="G5724" s="270" t="s">
        <v>220</v>
      </c>
    </row>
    <row r="5725" spans="1:7">
      <c r="A5725" s="270" t="s">
        <v>11178</v>
      </c>
      <c r="B5725" s="270" t="s">
        <v>11179</v>
      </c>
      <c r="C5725" s="270">
        <v>2017</v>
      </c>
      <c r="D5725" s="270">
        <v>911.52599999999995</v>
      </c>
      <c r="E5725" s="270">
        <v>9</v>
      </c>
      <c r="F5725" s="270">
        <v>0</v>
      </c>
      <c r="G5725" s="270" t="s">
        <v>217</v>
      </c>
    </row>
    <row r="5726" spans="1:7">
      <c r="A5726" s="270" t="s">
        <v>11180</v>
      </c>
      <c r="B5726" s="270" t="s">
        <v>11179</v>
      </c>
      <c r="C5726" s="270">
        <v>2852</v>
      </c>
      <c r="D5726" s="270">
        <v>911.52599999999995</v>
      </c>
      <c r="E5726" s="270">
        <v>9</v>
      </c>
      <c r="F5726" s="270">
        <v>2.93</v>
      </c>
      <c r="G5726" s="270" t="s">
        <v>223</v>
      </c>
    </row>
    <row r="5727" spans="1:7">
      <c r="A5727" s="270" t="s">
        <v>11181</v>
      </c>
      <c r="B5727" s="270" t="s">
        <v>11182</v>
      </c>
      <c r="C5727" s="270">
        <v>2540</v>
      </c>
      <c r="D5727" s="270">
        <v>1043</v>
      </c>
      <c r="E5727" s="270">
        <v>14</v>
      </c>
      <c r="F5727" s="270">
        <v>0.77</v>
      </c>
      <c r="G5727" s="270" t="s">
        <v>220</v>
      </c>
    </row>
    <row r="5728" spans="1:7">
      <c r="A5728" s="270" t="s">
        <v>11183</v>
      </c>
      <c r="B5728" s="270" t="s">
        <v>11182</v>
      </c>
      <c r="C5728" s="270">
        <v>2541</v>
      </c>
      <c r="D5728" s="270">
        <v>1043</v>
      </c>
      <c r="E5728" s="270">
        <v>14</v>
      </c>
      <c r="F5728" s="270">
        <v>0.77</v>
      </c>
      <c r="G5728" s="270" t="s">
        <v>220</v>
      </c>
    </row>
    <row r="5729" spans="1:7">
      <c r="A5729" s="270" t="s">
        <v>11184</v>
      </c>
      <c r="B5729" s="270" t="s">
        <v>11185</v>
      </c>
      <c r="C5729" s="270">
        <v>2460</v>
      </c>
      <c r="D5729" s="270">
        <v>970.58</v>
      </c>
      <c r="E5729" s="270">
        <v>11</v>
      </c>
      <c r="F5729" s="270">
        <v>2.12</v>
      </c>
      <c r="G5729" s="270" t="s">
        <v>220</v>
      </c>
    </row>
    <row r="5730" spans="1:7">
      <c r="A5730" s="270" t="s">
        <v>11186</v>
      </c>
      <c r="B5730" s="270" t="s">
        <v>11187</v>
      </c>
      <c r="C5730" s="270">
        <v>2460</v>
      </c>
      <c r="D5730" s="270">
        <v>752</v>
      </c>
      <c r="E5730" s="270">
        <v>3</v>
      </c>
      <c r="F5730" s="270">
        <v>2.925238095238095</v>
      </c>
      <c r="G5730" s="270" t="s">
        <v>223</v>
      </c>
    </row>
    <row r="5731" spans="1:7">
      <c r="A5731" s="270" t="s">
        <v>11188</v>
      </c>
      <c r="B5731" s="270" t="s">
        <v>11189</v>
      </c>
      <c r="C5731" s="270">
        <v>2030</v>
      </c>
      <c r="D5731" s="270">
        <v>1067.75</v>
      </c>
      <c r="E5731" s="270">
        <v>15</v>
      </c>
      <c r="F5731" s="270">
        <v>0</v>
      </c>
      <c r="G5731" s="270" t="s">
        <v>217</v>
      </c>
    </row>
    <row r="5732" spans="1:7">
      <c r="A5732" s="270" t="s">
        <v>11190</v>
      </c>
      <c r="B5732" s="270" t="s">
        <v>11191</v>
      </c>
      <c r="C5732" s="270">
        <v>2355</v>
      </c>
      <c r="D5732" s="270">
        <v>957</v>
      </c>
      <c r="E5732" s="270">
        <v>11</v>
      </c>
      <c r="F5732" s="270">
        <v>4.04</v>
      </c>
      <c r="G5732" s="270" t="s">
        <v>223</v>
      </c>
    </row>
    <row r="5733" spans="1:7">
      <c r="A5733" s="270" t="s">
        <v>11192</v>
      </c>
      <c r="B5733" s="270" t="s">
        <v>11193</v>
      </c>
      <c r="C5733" s="270">
        <v>2361</v>
      </c>
      <c r="D5733" s="270">
        <v>929.60085714285719</v>
      </c>
      <c r="E5733" s="270">
        <v>10</v>
      </c>
      <c r="F5733" s="270">
        <v>6.03</v>
      </c>
      <c r="G5733" s="270" t="s">
        <v>226</v>
      </c>
    </row>
    <row r="5734" spans="1:7">
      <c r="A5734" s="270" t="s">
        <v>11194</v>
      </c>
      <c r="B5734" s="270" t="s">
        <v>11195</v>
      </c>
      <c r="C5734" s="270">
        <v>2535</v>
      </c>
      <c r="D5734" s="270">
        <v>1072.182</v>
      </c>
      <c r="E5734" s="270">
        <v>15</v>
      </c>
      <c r="F5734" s="270">
        <v>1.05</v>
      </c>
      <c r="G5734" s="270" t="s">
        <v>220</v>
      </c>
    </row>
    <row r="5735" spans="1:7">
      <c r="A5735" s="270" t="s">
        <v>11196</v>
      </c>
      <c r="B5735" s="270" t="s">
        <v>11197</v>
      </c>
      <c r="C5735" s="270">
        <v>2794</v>
      </c>
      <c r="D5735" s="270">
        <v>983.84</v>
      </c>
      <c r="E5735" s="270">
        <v>12</v>
      </c>
      <c r="F5735" s="270">
        <v>2.2999999999999998</v>
      </c>
      <c r="G5735" s="270" t="s">
        <v>220</v>
      </c>
    </row>
    <row r="5736" spans="1:7">
      <c r="A5736" s="270" t="s">
        <v>11198</v>
      </c>
      <c r="B5736" s="270" t="s">
        <v>11199</v>
      </c>
      <c r="C5736" s="270">
        <v>2671</v>
      </c>
      <c r="D5736" s="270">
        <v>893</v>
      </c>
      <c r="E5736" s="270">
        <v>8</v>
      </c>
      <c r="F5736" s="270">
        <v>4.99</v>
      </c>
      <c r="G5736" s="270" t="s">
        <v>223</v>
      </c>
    </row>
    <row r="5737" spans="1:7">
      <c r="A5737" s="270" t="s">
        <v>11200</v>
      </c>
      <c r="B5737" s="270" t="s">
        <v>11199</v>
      </c>
      <c r="C5737" s="270">
        <v>2795</v>
      </c>
      <c r="D5737" s="270">
        <v>893</v>
      </c>
      <c r="E5737" s="270">
        <v>8</v>
      </c>
      <c r="F5737" s="270">
        <v>2.21</v>
      </c>
      <c r="G5737" s="270" t="s">
        <v>220</v>
      </c>
    </row>
    <row r="5738" spans="1:7">
      <c r="A5738" s="270" t="s">
        <v>11201</v>
      </c>
      <c r="B5738" s="270" t="s">
        <v>11202</v>
      </c>
      <c r="C5738" s="270">
        <v>2173</v>
      </c>
      <c r="D5738" s="270">
        <v>1079.9780000000001</v>
      </c>
      <c r="E5738" s="270">
        <v>16</v>
      </c>
      <c r="F5738" s="270">
        <v>0</v>
      </c>
      <c r="G5738" s="270" t="s">
        <v>217</v>
      </c>
    </row>
    <row r="5739" spans="1:7">
      <c r="A5739" s="270" t="s">
        <v>11203</v>
      </c>
      <c r="B5739" s="270" t="s">
        <v>11204</v>
      </c>
      <c r="C5739" s="270">
        <v>2705</v>
      </c>
      <c r="D5739" s="270">
        <v>997.40962500000012</v>
      </c>
      <c r="E5739" s="270">
        <v>12</v>
      </c>
      <c r="F5739" s="270">
        <v>2.67</v>
      </c>
      <c r="G5739" s="270" t="s">
        <v>223</v>
      </c>
    </row>
    <row r="5740" spans="1:7">
      <c r="A5740" s="270" t="s">
        <v>11205</v>
      </c>
      <c r="B5740" s="270" t="s">
        <v>11206</v>
      </c>
      <c r="C5740" s="270">
        <v>2330</v>
      </c>
      <c r="D5740" s="270">
        <v>1087</v>
      </c>
      <c r="E5740" s="270">
        <v>16</v>
      </c>
      <c r="F5740" s="270">
        <v>1.9385964912280704</v>
      </c>
      <c r="G5740" s="270" t="s">
        <v>220</v>
      </c>
    </row>
    <row r="5741" spans="1:7">
      <c r="A5741" s="270" t="s">
        <v>11207</v>
      </c>
      <c r="B5741" s="270" t="s">
        <v>11208</v>
      </c>
      <c r="C5741" s="270">
        <v>2575</v>
      </c>
      <c r="D5741" s="270">
        <v>1041.72</v>
      </c>
      <c r="E5741" s="270">
        <v>14</v>
      </c>
      <c r="F5741" s="270">
        <v>1.118125</v>
      </c>
      <c r="G5741" s="270" t="s">
        <v>220</v>
      </c>
    </row>
    <row r="5742" spans="1:7">
      <c r="A5742" s="270" t="s">
        <v>11209</v>
      </c>
      <c r="B5742" s="270" t="s">
        <v>11210</v>
      </c>
      <c r="C5742" s="270">
        <v>2357</v>
      </c>
      <c r="D5742" s="270">
        <v>1084</v>
      </c>
      <c r="E5742" s="270">
        <v>16</v>
      </c>
      <c r="F5742" s="270">
        <v>5.0200000000000005</v>
      </c>
      <c r="G5742" s="270" t="s">
        <v>223</v>
      </c>
    </row>
    <row r="5743" spans="1:7">
      <c r="A5743" s="270" t="s">
        <v>11211</v>
      </c>
      <c r="B5743" s="270" t="s">
        <v>11212</v>
      </c>
      <c r="C5743" s="270">
        <v>2795</v>
      </c>
      <c r="D5743" s="270">
        <v>1061.4349999999999</v>
      </c>
      <c r="E5743" s="270">
        <v>15</v>
      </c>
      <c r="F5743" s="270">
        <v>1.7092537313432823</v>
      </c>
      <c r="G5743" s="270" t="s">
        <v>220</v>
      </c>
    </row>
    <row r="5744" spans="1:7">
      <c r="A5744" s="270" t="s">
        <v>11213</v>
      </c>
      <c r="B5744" s="270" t="s">
        <v>11214</v>
      </c>
      <c r="C5744" s="270">
        <v>2446</v>
      </c>
      <c r="D5744" s="270">
        <v>894.57399999999996</v>
      </c>
      <c r="E5744" s="270">
        <v>8</v>
      </c>
      <c r="F5744" s="270">
        <v>1.6</v>
      </c>
      <c r="G5744" s="270" t="s">
        <v>220</v>
      </c>
    </row>
    <row r="5745" spans="1:7">
      <c r="A5745" s="270" t="s">
        <v>11215</v>
      </c>
      <c r="B5745" s="270" t="s">
        <v>11216</v>
      </c>
      <c r="C5745" s="270">
        <v>2806</v>
      </c>
      <c r="D5745" s="270">
        <v>1024.6490000000001</v>
      </c>
      <c r="E5745" s="270">
        <v>13</v>
      </c>
      <c r="F5745" s="270">
        <v>3.51</v>
      </c>
      <c r="G5745" s="270" t="s">
        <v>223</v>
      </c>
    </row>
    <row r="5746" spans="1:7">
      <c r="A5746" s="270" t="s">
        <v>11217</v>
      </c>
      <c r="B5746" s="270" t="s">
        <v>11218</v>
      </c>
      <c r="C5746" s="270">
        <v>2806</v>
      </c>
      <c r="D5746" s="270">
        <v>1024.6490000000001</v>
      </c>
      <c r="E5746" s="270">
        <v>13</v>
      </c>
      <c r="F5746" s="270">
        <v>3.42</v>
      </c>
      <c r="G5746" s="270" t="s">
        <v>223</v>
      </c>
    </row>
    <row r="5747" spans="1:7">
      <c r="A5747" s="270" t="s">
        <v>11219</v>
      </c>
      <c r="B5747" s="270" t="s">
        <v>11220</v>
      </c>
      <c r="C5747" s="270">
        <v>2711</v>
      </c>
      <c r="D5747" s="270">
        <v>1036</v>
      </c>
      <c r="E5747" s="270">
        <v>14</v>
      </c>
      <c r="F5747" s="270">
        <v>6.2540000000000013</v>
      </c>
      <c r="G5747" s="270" t="s">
        <v>226</v>
      </c>
    </row>
    <row r="5748" spans="1:7">
      <c r="A5748" s="270" t="s">
        <v>11221</v>
      </c>
      <c r="B5748" s="270" t="s">
        <v>11222</v>
      </c>
      <c r="C5748" s="270">
        <v>2422</v>
      </c>
      <c r="D5748" s="270">
        <v>1020.625</v>
      </c>
      <c r="E5748" s="270">
        <v>13</v>
      </c>
      <c r="F5748" s="270">
        <v>2.4500000000000002</v>
      </c>
      <c r="G5748" s="270" t="s">
        <v>223</v>
      </c>
    </row>
    <row r="5749" spans="1:7">
      <c r="A5749" s="270" t="s">
        <v>11223</v>
      </c>
      <c r="B5749" s="270" t="s">
        <v>11224</v>
      </c>
      <c r="C5749" s="270">
        <v>2880</v>
      </c>
      <c r="D5749" s="270">
        <v>1012.1573000000001</v>
      </c>
      <c r="E5749" s="270">
        <v>13</v>
      </c>
      <c r="F5749" s="270">
        <v>14.27</v>
      </c>
      <c r="G5749" s="270" t="s">
        <v>229</v>
      </c>
    </row>
    <row r="5750" spans="1:7">
      <c r="A5750" s="270" t="s">
        <v>11225</v>
      </c>
      <c r="B5750" s="270" t="s">
        <v>11226</v>
      </c>
      <c r="C5750" s="270">
        <v>2024</v>
      </c>
      <c r="D5750" s="270">
        <v>1064.182</v>
      </c>
      <c r="E5750" s="270">
        <v>15</v>
      </c>
      <c r="F5750" s="270">
        <v>0</v>
      </c>
      <c r="G5750" s="270" t="s">
        <v>217</v>
      </c>
    </row>
    <row r="5751" spans="1:7">
      <c r="A5751" s="270" t="s">
        <v>11227</v>
      </c>
      <c r="B5751" s="270" t="s">
        <v>11228</v>
      </c>
      <c r="C5751" s="270">
        <v>2337</v>
      </c>
      <c r="D5751" s="270">
        <v>1054</v>
      </c>
      <c r="E5751" s="270">
        <v>15</v>
      </c>
      <c r="F5751" s="270">
        <v>2.7149999999999999</v>
      </c>
      <c r="G5751" s="270" t="s">
        <v>223</v>
      </c>
    </row>
    <row r="5752" spans="1:7">
      <c r="A5752" s="270" t="s">
        <v>11229</v>
      </c>
      <c r="B5752" s="270" t="s">
        <v>11230</v>
      </c>
      <c r="C5752" s="270">
        <v>2060</v>
      </c>
      <c r="D5752" s="270">
        <v>1106.277</v>
      </c>
      <c r="E5752" s="270">
        <v>17</v>
      </c>
      <c r="F5752" s="270">
        <v>0</v>
      </c>
      <c r="G5752" s="270" t="s">
        <v>217</v>
      </c>
    </row>
    <row r="5753" spans="1:7">
      <c r="A5753" s="270" t="s">
        <v>11231</v>
      </c>
      <c r="B5753" s="270" t="s">
        <v>11232</v>
      </c>
      <c r="C5753" s="270">
        <v>2447</v>
      </c>
      <c r="D5753" s="270">
        <v>962.28899999999999</v>
      </c>
      <c r="E5753" s="270">
        <v>11</v>
      </c>
      <c r="F5753" s="270">
        <v>3.6222222222222222</v>
      </c>
      <c r="G5753" s="270" t="s">
        <v>223</v>
      </c>
    </row>
    <row r="5754" spans="1:7">
      <c r="A5754" s="270" t="s">
        <v>11233</v>
      </c>
      <c r="B5754" s="270" t="s">
        <v>11234</v>
      </c>
      <c r="C5754" s="270">
        <v>2580</v>
      </c>
      <c r="D5754" s="270">
        <v>1039.703</v>
      </c>
      <c r="E5754" s="270">
        <v>14</v>
      </c>
      <c r="F5754" s="270">
        <v>1.6700000000000004</v>
      </c>
      <c r="G5754" s="270" t="s">
        <v>220</v>
      </c>
    </row>
    <row r="5755" spans="1:7">
      <c r="A5755" s="270" t="s">
        <v>11235</v>
      </c>
      <c r="B5755" s="270" t="s">
        <v>11236</v>
      </c>
      <c r="C5755" s="270">
        <v>2340</v>
      </c>
      <c r="D5755" s="270">
        <v>1052.4190000000001</v>
      </c>
      <c r="E5755" s="270">
        <v>15</v>
      </c>
      <c r="F5755" s="270">
        <v>2.4462068965517245</v>
      </c>
      <c r="G5755" s="270" t="s">
        <v>223</v>
      </c>
    </row>
    <row r="5756" spans="1:7">
      <c r="A5756" s="270" t="s">
        <v>11237</v>
      </c>
      <c r="B5756" s="270" t="s">
        <v>11238</v>
      </c>
      <c r="C5756" s="270">
        <v>2382</v>
      </c>
      <c r="D5756" s="270">
        <v>1026.816</v>
      </c>
      <c r="E5756" s="270">
        <v>14</v>
      </c>
      <c r="F5756" s="270">
        <v>4.17</v>
      </c>
      <c r="G5756" s="270" t="s">
        <v>223</v>
      </c>
    </row>
    <row r="5757" spans="1:7">
      <c r="A5757" s="270" t="s">
        <v>11239</v>
      </c>
      <c r="B5757" s="270" t="s">
        <v>11240</v>
      </c>
      <c r="C5757" s="270">
        <v>2157</v>
      </c>
      <c r="D5757" s="270">
        <v>1050.2356666666667</v>
      </c>
      <c r="E5757" s="270">
        <v>14</v>
      </c>
      <c r="F5757" s="270">
        <v>1.31</v>
      </c>
      <c r="G5757" s="270" t="s">
        <v>220</v>
      </c>
    </row>
    <row r="5758" spans="1:7">
      <c r="A5758" s="270" t="s">
        <v>11241</v>
      </c>
      <c r="B5758" s="270" t="s">
        <v>11242</v>
      </c>
      <c r="C5758" s="270">
        <v>2421</v>
      </c>
      <c r="D5758" s="270">
        <v>1066</v>
      </c>
      <c r="E5758" s="270">
        <v>15</v>
      </c>
      <c r="F5758" s="270">
        <v>1.0214285714285716</v>
      </c>
      <c r="G5758" s="270" t="s">
        <v>220</v>
      </c>
    </row>
    <row r="5759" spans="1:7">
      <c r="A5759" s="270" t="s">
        <v>11243</v>
      </c>
      <c r="B5759" s="270" t="s">
        <v>11244</v>
      </c>
      <c r="C5759" s="270">
        <v>2775</v>
      </c>
      <c r="D5759" s="270">
        <v>976.97</v>
      </c>
      <c r="E5759" s="270">
        <v>12</v>
      </c>
      <c r="F5759" s="270">
        <v>2</v>
      </c>
      <c r="G5759" s="270" t="s">
        <v>220</v>
      </c>
    </row>
    <row r="5760" spans="1:7">
      <c r="A5760" s="270" t="s">
        <v>11245</v>
      </c>
      <c r="B5760" s="270" t="s">
        <v>11246</v>
      </c>
      <c r="C5760" s="270">
        <v>2560</v>
      </c>
      <c r="D5760" s="270">
        <v>1014.333</v>
      </c>
      <c r="E5760" s="270">
        <v>13</v>
      </c>
      <c r="F5760" s="270">
        <v>0.18</v>
      </c>
      <c r="G5760" s="270" t="s">
        <v>217</v>
      </c>
    </row>
    <row r="5761" spans="1:7">
      <c r="A5761" s="270" t="s">
        <v>11247</v>
      </c>
      <c r="B5761" s="270" t="s">
        <v>11248</v>
      </c>
      <c r="C5761" s="270">
        <v>2582</v>
      </c>
      <c r="D5761" s="270">
        <v>1023.59</v>
      </c>
      <c r="E5761" s="270">
        <v>13</v>
      </c>
      <c r="F5761" s="270">
        <v>2.2799999999999998</v>
      </c>
      <c r="G5761" s="270" t="s">
        <v>220</v>
      </c>
    </row>
    <row r="5762" spans="1:7">
      <c r="A5762" s="270" t="s">
        <v>11249</v>
      </c>
      <c r="B5762" s="270" t="s">
        <v>11250</v>
      </c>
      <c r="C5762" s="270">
        <v>2388</v>
      </c>
      <c r="D5762" s="270">
        <v>943.14300000000003</v>
      </c>
      <c r="E5762" s="270">
        <v>10</v>
      </c>
      <c r="F5762" s="270">
        <v>4.78</v>
      </c>
      <c r="G5762" s="270" t="s">
        <v>223</v>
      </c>
    </row>
    <row r="5763" spans="1:7">
      <c r="A5763" s="270" t="s">
        <v>11251</v>
      </c>
      <c r="B5763" s="270" t="s">
        <v>11252</v>
      </c>
      <c r="C5763" s="270">
        <v>2594</v>
      </c>
      <c r="D5763" s="270">
        <v>1047</v>
      </c>
      <c r="E5763" s="270">
        <v>14</v>
      </c>
      <c r="F5763" s="270">
        <v>3.69</v>
      </c>
      <c r="G5763" s="270" t="s">
        <v>223</v>
      </c>
    </row>
    <row r="5764" spans="1:7">
      <c r="A5764" s="270" t="s">
        <v>11253</v>
      </c>
      <c r="B5764" s="270" t="s">
        <v>11254</v>
      </c>
      <c r="C5764" s="270">
        <v>2871</v>
      </c>
      <c r="D5764" s="270">
        <v>1030.5060714285714</v>
      </c>
      <c r="E5764" s="270">
        <v>14</v>
      </c>
      <c r="F5764" s="270">
        <v>3.98</v>
      </c>
      <c r="G5764" s="270" t="s">
        <v>223</v>
      </c>
    </row>
    <row r="5765" spans="1:7">
      <c r="A5765" s="270" t="s">
        <v>11255</v>
      </c>
      <c r="B5765" s="270" t="s">
        <v>11256</v>
      </c>
      <c r="C5765" s="270">
        <v>2406</v>
      </c>
      <c r="D5765" s="270">
        <v>1062</v>
      </c>
      <c r="E5765" s="270">
        <v>15</v>
      </c>
      <c r="F5765" s="270">
        <v>8.27</v>
      </c>
      <c r="G5765" s="270" t="s">
        <v>226</v>
      </c>
    </row>
    <row r="5766" spans="1:7">
      <c r="A5766" s="270" t="s">
        <v>11257</v>
      </c>
      <c r="B5766" s="270" t="s">
        <v>11258</v>
      </c>
      <c r="C5766" s="270">
        <v>2844</v>
      </c>
      <c r="D5766" s="270">
        <v>974.37400000000002</v>
      </c>
      <c r="E5766" s="270">
        <v>11</v>
      </c>
      <c r="F5766" s="270">
        <v>4.63</v>
      </c>
      <c r="G5766" s="270" t="s">
        <v>223</v>
      </c>
    </row>
    <row r="5767" spans="1:7">
      <c r="A5767" s="270" t="s">
        <v>11259</v>
      </c>
      <c r="B5767" s="270" t="s">
        <v>11260</v>
      </c>
      <c r="C5767" s="270">
        <v>2395</v>
      </c>
      <c r="D5767" s="270">
        <v>971.8</v>
      </c>
      <c r="E5767" s="270">
        <v>11</v>
      </c>
      <c r="F5767" s="270">
        <v>5.52</v>
      </c>
      <c r="G5767" s="270" t="s">
        <v>223</v>
      </c>
    </row>
    <row r="5768" spans="1:7">
      <c r="A5768" s="270" t="s">
        <v>11261</v>
      </c>
      <c r="B5768" s="270" t="s">
        <v>11262</v>
      </c>
      <c r="C5768" s="270">
        <v>2669</v>
      </c>
      <c r="D5768" s="270">
        <v>1008.484</v>
      </c>
      <c r="E5768" s="270">
        <v>13</v>
      </c>
      <c r="F5768" s="270">
        <v>5.68</v>
      </c>
      <c r="G5768" s="270" t="s">
        <v>223</v>
      </c>
    </row>
    <row r="5769" spans="1:7">
      <c r="A5769" s="270" t="s">
        <v>11263</v>
      </c>
      <c r="B5769" s="270" t="s">
        <v>11264</v>
      </c>
      <c r="C5769" s="270">
        <v>2839</v>
      </c>
      <c r="D5769" s="270">
        <v>873</v>
      </c>
      <c r="E5769" s="270">
        <v>7</v>
      </c>
      <c r="F5769" s="270">
        <v>12.76</v>
      </c>
      <c r="G5769" s="270" t="s">
        <v>229</v>
      </c>
    </row>
    <row r="5770" spans="1:7">
      <c r="A5770" s="270" t="s">
        <v>11265</v>
      </c>
      <c r="B5770" s="270" t="s">
        <v>11266</v>
      </c>
      <c r="C5770" s="270">
        <v>2415</v>
      </c>
      <c r="D5770" s="270">
        <v>931.57100000000003</v>
      </c>
      <c r="E5770" s="270">
        <v>10</v>
      </c>
      <c r="F5770" s="270">
        <v>2.12</v>
      </c>
      <c r="G5770" s="270" t="s">
        <v>220</v>
      </c>
    </row>
    <row r="5771" spans="1:7">
      <c r="A5771" s="270" t="s">
        <v>11267</v>
      </c>
      <c r="B5771" s="270" t="s">
        <v>11268</v>
      </c>
      <c r="C5771" s="270">
        <v>2669</v>
      </c>
      <c r="D5771" s="270">
        <v>1026.8134000000002</v>
      </c>
      <c r="E5771" s="270">
        <v>14</v>
      </c>
      <c r="F5771" s="270">
        <v>6.69</v>
      </c>
      <c r="G5771" s="270" t="s">
        <v>226</v>
      </c>
    </row>
    <row r="5772" spans="1:7">
      <c r="A5772" s="270" t="s">
        <v>11269</v>
      </c>
      <c r="B5772" s="270" t="s">
        <v>11270</v>
      </c>
      <c r="C5772" s="270">
        <v>2642</v>
      </c>
      <c r="D5772" s="270">
        <v>1043</v>
      </c>
      <c r="E5772" s="270">
        <v>14</v>
      </c>
      <c r="F5772" s="270">
        <v>3.71</v>
      </c>
      <c r="G5772" s="270" t="s">
        <v>223</v>
      </c>
    </row>
    <row r="5773" spans="1:7">
      <c r="A5773" s="270" t="s">
        <v>11271</v>
      </c>
      <c r="B5773" s="270" t="s">
        <v>11272</v>
      </c>
      <c r="C5773" s="270">
        <v>2575</v>
      </c>
      <c r="D5773" s="270">
        <v>947.13599999999997</v>
      </c>
      <c r="E5773" s="270">
        <v>10</v>
      </c>
      <c r="F5773" s="270">
        <v>1.118125</v>
      </c>
      <c r="G5773" s="270" t="s">
        <v>220</v>
      </c>
    </row>
    <row r="5774" spans="1:7">
      <c r="A5774" s="270" t="s">
        <v>11273</v>
      </c>
      <c r="B5774" s="270" t="s">
        <v>11274</v>
      </c>
      <c r="C5774" s="270">
        <v>2370</v>
      </c>
      <c r="D5774" s="270">
        <v>965.375</v>
      </c>
      <c r="E5774" s="270">
        <v>11</v>
      </c>
      <c r="F5774" s="270">
        <v>3.68</v>
      </c>
      <c r="G5774" s="270" t="s">
        <v>223</v>
      </c>
    </row>
    <row r="5775" spans="1:7">
      <c r="A5775" s="270" t="s">
        <v>11275</v>
      </c>
      <c r="B5775" s="270" t="s">
        <v>11276</v>
      </c>
      <c r="C5775" s="270">
        <v>2371</v>
      </c>
      <c r="D5775" s="270">
        <v>1055</v>
      </c>
      <c r="E5775" s="270">
        <v>15</v>
      </c>
      <c r="F5775" s="270">
        <v>4.5900000000000007</v>
      </c>
      <c r="G5775" s="270" t="s">
        <v>223</v>
      </c>
    </row>
    <row r="5776" spans="1:7">
      <c r="A5776" s="270" t="s">
        <v>11277</v>
      </c>
      <c r="B5776" s="270" t="s">
        <v>11278</v>
      </c>
      <c r="C5776" s="270">
        <v>2820</v>
      </c>
      <c r="D5776" s="270">
        <v>822.548</v>
      </c>
      <c r="E5776" s="270">
        <v>5</v>
      </c>
      <c r="F5776" s="270">
        <v>2.69</v>
      </c>
      <c r="G5776" s="270" t="s">
        <v>223</v>
      </c>
    </row>
    <row r="5777" spans="1:7">
      <c r="A5777" s="270" t="s">
        <v>11279</v>
      </c>
      <c r="B5777" s="270" t="s">
        <v>11280</v>
      </c>
      <c r="C5777" s="270">
        <v>2361</v>
      </c>
      <c r="D5777" s="270">
        <v>848</v>
      </c>
      <c r="E5777" s="270">
        <v>6</v>
      </c>
      <c r="F5777" s="270">
        <v>4.82</v>
      </c>
      <c r="G5777" s="270" t="s">
        <v>223</v>
      </c>
    </row>
    <row r="5778" spans="1:7">
      <c r="A5778" s="270" t="s">
        <v>11281</v>
      </c>
      <c r="B5778" s="270" t="s">
        <v>11280</v>
      </c>
      <c r="C5778" s="270">
        <v>2460</v>
      </c>
      <c r="D5778" s="270">
        <v>848</v>
      </c>
      <c r="E5778" s="270">
        <v>6</v>
      </c>
      <c r="F5778" s="270">
        <v>4.82</v>
      </c>
      <c r="G5778" s="270" t="s">
        <v>223</v>
      </c>
    </row>
    <row r="5779" spans="1:7">
      <c r="A5779" s="270" t="s">
        <v>11282</v>
      </c>
      <c r="B5779" s="270" t="s">
        <v>11283</v>
      </c>
      <c r="C5779" s="270">
        <v>2420</v>
      </c>
      <c r="D5779" s="270">
        <v>987.50299999999993</v>
      </c>
      <c r="E5779" s="270">
        <v>12</v>
      </c>
      <c r="F5779" s="270">
        <v>1.28</v>
      </c>
      <c r="G5779" s="270" t="s">
        <v>220</v>
      </c>
    </row>
    <row r="5780" spans="1:7">
      <c r="A5780" s="270" t="s">
        <v>11284</v>
      </c>
      <c r="B5780" s="270" t="s">
        <v>11285</v>
      </c>
      <c r="C5780" s="270">
        <v>2250</v>
      </c>
      <c r="D5780" s="270">
        <v>1001</v>
      </c>
      <c r="E5780" s="270">
        <v>13</v>
      </c>
      <c r="F5780" s="270">
        <v>0.44516129032258051</v>
      </c>
      <c r="G5780" s="270" t="s">
        <v>220</v>
      </c>
    </row>
    <row r="5781" spans="1:7">
      <c r="A5781" s="270" t="s">
        <v>11286</v>
      </c>
      <c r="B5781" s="270" t="s">
        <v>11287</v>
      </c>
      <c r="C5781" s="270">
        <v>2782</v>
      </c>
      <c r="D5781" s="270">
        <v>1013.479</v>
      </c>
      <c r="E5781" s="270">
        <v>13</v>
      </c>
      <c r="F5781" s="270">
        <v>0.13</v>
      </c>
      <c r="G5781" s="270" t="s">
        <v>217</v>
      </c>
    </row>
    <row r="5782" spans="1:7">
      <c r="A5782" s="270" t="s">
        <v>11288</v>
      </c>
      <c r="B5782" s="270" t="s">
        <v>11289</v>
      </c>
      <c r="C5782" s="270">
        <v>2127</v>
      </c>
      <c r="D5782" s="270">
        <v>1050.3810000000001</v>
      </c>
      <c r="E5782" s="270">
        <v>14</v>
      </c>
      <c r="F5782" s="270" t="s">
        <v>356</v>
      </c>
      <c r="G5782" s="270" t="s">
        <v>217</v>
      </c>
    </row>
    <row r="5783" spans="1:7">
      <c r="A5783" s="270" t="s">
        <v>11290</v>
      </c>
      <c r="B5783" s="270" t="s">
        <v>11291</v>
      </c>
      <c r="C5783" s="270">
        <v>2648</v>
      </c>
      <c r="D5783" s="270">
        <v>918.68899999999996</v>
      </c>
      <c r="E5783" s="270">
        <v>9</v>
      </c>
      <c r="F5783" s="270">
        <v>3</v>
      </c>
      <c r="G5783" s="270" t="s">
        <v>223</v>
      </c>
    </row>
    <row r="5784" spans="1:7">
      <c r="A5784" s="270" t="s">
        <v>11292</v>
      </c>
      <c r="B5784" s="270" t="s">
        <v>11293</v>
      </c>
      <c r="C5784" s="270">
        <v>2145</v>
      </c>
      <c r="D5784" s="270">
        <v>972.94600000000003</v>
      </c>
      <c r="E5784" s="270">
        <v>11</v>
      </c>
      <c r="F5784" s="270">
        <v>0</v>
      </c>
      <c r="G5784" s="270" t="s">
        <v>217</v>
      </c>
    </row>
    <row r="5785" spans="1:7">
      <c r="A5785" s="270" t="s">
        <v>11294</v>
      </c>
      <c r="B5785" s="270" t="s">
        <v>11295</v>
      </c>
      <c r="C5785" s="270">
        <v>2577</v>
      </c>
      <c r="D5785" s="270">
        <v>1081</v>
      </c>
      <c r="E5785" s="270">
        <v>16</v>
      </c>
      <c r="F5785" s="270">
        <v>0.63</v>
      </c>
      <c r="G5785" s="270" t="s">
        <v>220</v>
      </c>
    </row>
    <row r="5786" spans="1:7">
      <c r="A5786" s="270" t="s">
        <v>11296</v>
      </c>
      <c r="B5786" s="270" t="s">
        <v>11297</v>
      </c>
      <c r="C5786" s="270">
        <v>2720</v>
      </c>
      <c r="D5786" s="270">
        <v>995.58600000000001</v>
      </c>
      <c r="E5786" s="270">
        <v>12</v>
      </c>
      <c r="F5786" s="270">
        <v>1.96</v>
      </c>
      <c r="G5786" s="270" t="s">
        <v>220</v>
      </c>
    </row>
    <row r="5787" spans="1:7">
      <c r="A5787" s="270" t="s">
        <v>11298</v>
      </c>
      <c r="B5787" s="270" t="s">
        <v>11299</v>
      </c>
      <c r="C5787" s="270">
        <v>2720</v>
      </c>
      <c r="D5787" s="270">
        <v>1047</v>
      </c>
      <c r="E5787" s="270">
        <v>14</v>
      </c>
      <c r="F5787" s="270">
        <v>2.334117647058823</v>
      </c>
      <c r="G5787" s="270" t="s">
        <v>220</v>
      </c>
    </row>
    <row r="5788" spans="1:7">
      <c r="A5788" s="270" t="s">
        <v>11300</v>
      </c>
      <c r="B5788" s="270" t="s">
        <v>11301</v>
      </c>
      <c r="C5788" s="270">
        <v>2570</v>
      </c>
      <c r="D5788" s="270">
        <v>1079.3679999999999</v>
      </c>
      <c r="E5788" s="270">
        <v>16</v>
      </c>
      <c r="F5788" s="270">
        <v>0.55000000000000004</v>
      </c>
      <c r="G5788" s="270" t="s">
        <v>220</v>
      </c>
    </row>
    <row r="5789" spans="1:7">
      <c r="A5789" s="270" t="s">
        <v>11302</v>
      </c>
      <c r="B5789" s="270" t="s">
        <v>11303</v>
      </c>
      <c r="C5789" s="270">
        <v>2534</v>
      </c>
      <c r="D5789" s="270">
        <v>1051</v>
      </c>
      <c r="E5789" s="270">
        <v>15</v>
      </c>
      <c r="F5789" s="270">
        <v>0.47</v>
      </c>
      <c r="G5789" s="270" t="s">
        <v>220</v>
      </c>
    </row>
    <row r="5790" spans="1:7">
      <c r="A5790" s="270" t="s">
        <v>11304</v>
      </c>
      <c r="B5790" s="270" t="s">
        <v>11305</v>
      </c>
      <c r="C5790" s="270">
        <v>2446</v>
      </c>
      <c r="D5790" s="270">
        <v>978</v>
      </c>
      <c r="E5790" s="270">
        <v>12</v>
      </c>
      <c r="F5790" s="270">
        <v>2.4764705882352942</v>
      </c>
      <c r="G5790" s="270" t="s">
        <v>223</v>
      </c>
    </row>
    <row r="5791" spans="1:7">
      <c r="A5791" s="270" t="s">
        <v>11306</v>
      </c>
      <c r="B5791" s="270" t="s">
        <v>11307</v>
      </c>
      <c r="C5791" s="270">
        <v>2747</v>
      </c>
      <c r="D5791" s="270">
        <v>998.73199999999997</v>
      </c>
      <c r="E5791" s="270">
        <v>12</v>
      </c>
      <c r="F5791" s="270">
        <v>2.5000000000000001E-2</v>
      </c>
      <c r="G5791" s="270" t="s">
        <v>217</v>
      </c>
    </row>
    <row r="5792" spans="1:7">
      <c r="A5792" s="270" t="s">
        <v>11308</v>
      </c>
      <c r="B5792" s="270" t="s">
        <v>11309</v>
      </c>
      <c r="C5792" s="270">
        <v>2747</v>
      </c>
      <c r="D5792" s="270">
        <v>1008.373</v>
      </c>
      <c r="E5792" s="270">
        <v>13</v>
      </c>
      <c r="F5792" s="270">
        <v>2.5000000000000001E-2</v>
      </c>
      <c r="G5792" s="270" t="s">
        <v>217</v>
      </c>
    </row>
    <row r="5793" spans="1:7">
      <c r="A5793" s="270" t="s">
        <v>11310</v>
      </c>
      <c r="B5793" s="270" t="s">
        <v>11311</v>
      </c>
      <c r="C5793" s="270">
        <v>2747</v>
      </c>
      <c r="D5793" s="270">
        <v>922.95699999999999</v>
      </c>
      <c r="E5793" s="270">
        <v>9</v>
      </c>
      <c r="F5793" s="270">
        <v>2.5000000000000001E-2</v>
      </c>
      <c r="G5793" s="270" t="s">
        <v>217</v>
      </c>
    </row>
    <row r="5794" spans="1:7">
      <c r="A5794" s="270" t="s">
        <v>11312</v>
      </c>
      <c r="B5794" s="270" t="s">
        <v>11311</v>
      </c>
      <c r="C5794" s="270">
        <v>2749</v>
      </c>
      <c r="D5794" s="270">
        <v>922.95699999999999</v>
      </c>
      <c r="E5794" s="270">
        <v>9</v>
      </c>
      <c r="F5794" s="270">
        <v>0.36249999999999999</v>
      </c>
      <c r="G5794" s="270" t="s">
        <v>220</v>
      </c>
    </row>
    <row r="5795" spans="1:7">
      <c r="A5795" s="270" t="s">
        <v>11313</v>
      </c>
      <c r="B5795" s="270" t="s">
        <v>11314</v>
      </c>
      <c r="C5795" s="270">
        <v>2341</v>
      </c>
      <c r="D5795" s="270">
        <v>906.88099999999997</v>
      </c>
      <c r="E5795" s="270">
        <v>9</v>
      </c>
      <c r="F5795" s="270">
        <v>2.29</v>
      </c>
      <c r="G5795" s="270" t="s">
        <v>220</v>
      </c>
    </row>
    <row r="5796" spans="1:7">
      <c r="A5796" s="270" t="s">
        <v>11315</v>
      </c>
      <c r="B5796" s="270" t="s">
        <v>11316</v>
      </c>
      <c r="C5796" s="270">
        <v>2640</v>
      </c>
      <c r="D5796" s="270">
        <v>894.67100000000005</v>
      </c>
      <c r="E5796" s="270">
        <v>8</v>
      </c>
      <c r="F5796" s="270">
        <v>0.67</v>
      </c>
      <c r="G5796" s="270" t="s">
        <v>220</v>
      </c>
    </row>
    <row r="5797" spans="1:7">
      <c r="A5797" s="270" t="s">
        <v>11317</v>
      </c>
      <c r="B5797" s="270" t="s">
        <v>11318</v>
      </c>
      <c r="C5797" s="270">
        <v>2478</v>
      </c>
      <c r="D5797" s="270">
        <v>934.08500000000004</v>
      </c>
      <c r="E5797" s="270">
        <v>10</v>
      </c>
      <c r="F5797" s="270">
        <v>0.7</v>
      </c>
      <c r="G5797" s="270" t="s">
        <v>220</v>
      </c>
    </row>
    <row r="5798" spans="1:7">
      <c r="A5798" s="270" t="s">
        <v>11319</v>
      </c>
      <c r="B5798" s="270" t="s">
        <v>11320</v>
      </c>
      <c r="C5798" s="270">
        <v>2795</v>
      </c>
      <c r="D5798" s="270">
        <v>940.10900000000004</v>
      </c>
      <c r="E5798" s="270">
        <v>10</v>
      </c>
      <c r="F5798" s="270">
        <v>0.85</v>
      </c>
      <c r="G5798" s="270" t="s">
        <v>220</v>
      </c>
    </row>
    <row r="5799" spans="1:7">
      <c r="A5799" s="270" t="s">
        <v>11321</v>
      </c>
      <c r="B5799" s="270" t="s">
        <v>11322</v>
      </c>
      <c r="C5799" s="270">
        <v>2615</v>
      </c>
      <c r="D5799" s="270" t="s">
        <v>356</v>
      </c>
      <c r="E5799" s="270" t="s">
        <v>885</v>
      </c>
      <c r="F5799" s="270">
        <v>0.09</v>
      </c>
      <c r="G5799" s="270" t="s">
        <v>217</v>
      </c>
    </row>
    <row r="5800" spans="1:7">
      <c r="A5800" s="270" t="s">
        <v>11323</v>
      </c>
      <c r="B5800" s="270" t="s">
        <v>11324</v>
      </c>
      <c r="C5800" s="270">
        <v>2471</v>
      </c>
      <c r="D5800" s="270">
        <v>902</v>
      </c>
      <c r="E5800" s="270">
        <v>9</v>
      </c>
      <c r="F5800" s="270">
        <v>1.1560000000000001</v>
      </c>
      <c r="G5800" s="270" t="s">
        <v>220</v>
      </c>
    </row>
    <row r="5801" spans="1:7">
      <c r="A5801" s="270" t="s">
        <v>11325</v>
      </c>
      <c r="B5801" s="270" t="s">
        <v>11326</v>
      </c>
      <c r="C5801" s="270">
        <v>2471</v>
      </c>
      <c r="D5801" s="270">
        <v>917</v>
      </c>
      <c r="E5801" s="270">
        <v>9</v>
      </c>
      <c r="F5801" s="270">
        <v>1.1560000000000001</v>
      </c>
      <c r="G5801" s="270" t="s">
        <v>220</v>
      </c>
    </row>
    <row r="5802" spans="1:7">
      <c r="A5802" s="270" t="s">
        <v>11327</v>
      </c>
      <c r="B5802" s="270" t="s">
        <v>11328</v>
      </c>
      <c r="C5802" s="270">
        <v>2250</v>
      </c>
      <c r="D5802" s="270">
        <v>977.29200000000003</v>
      </c>
      <c r="E5802" s="270">
        <v>12</v>
      </c>
      <c r="F5802" s="270">
        <v>0.44516129032258051</v>
      </c>
      <c r="G5802" s="270" t="s">
        <v>220</v>
      </c>
    </row>
    <row r="5803" spans="1:7">
      <c r="A5803" s="270" t="s">
        <v>11329</v>
      </c>
      <c r="B5803" s="270" t="s">
        <v>11330</v>
      </c>
      <c r="C5803" s="270">
        <v>2443</v>
      </c>
      <c r="D5803" s="270">
        <v>942.56</v>
      </c>
      <c r="E5803" s="270">
        <v>10</v>
      </c>
      <c r="F5803" s="270">
        <v>1.8337500000000002</v>
      </c>
      <c r="G5803" s="270" t="s">
        <v>220</v>
      </c>
    </row>
    <row r="5804" spans="1:7">
      <c r="A5804" s="270" t="s">
        <v>11331</v>
      </c>
      <c r="B5804" s="270" t="s">
        <v>11332</v>
      </c>
      <c r="C5804" s="270">
        <v>2171</v>
      </c>
      <c r="D5804" s="270">
        <v>1042.8</v>
      </c>
      <c r="E5804" s="270">
        <v>14</v>
      </c>
      <c r="F5804" s="270">
        <v>0</v>
      </c>
      <c r="G5804" s="270" t="s">
        <v>217</v>
      </c>
    </row>
    <row r="5805" spans="1:7">
      <c r="A5805" s="270" t="s">
        <v>11333</v>
      </c>
      <c r="B5805" s="270" t="s">
        <v>11334</v>
      </c>
      <c r="C5805" s="270">
        <v>6799</v>
      </c>
      <c r="D5805" s="270" t="s">
        <v>356</v>
      </c>
      <c r="E5805" s="270" t="s">
        <v>356</v>
      </c>
      <c r="F5805" s="270">
        <v>15</v>
      </c>
      <c r="G5805" s="270" t="s">
        <v>229</v>
      </c>
    </row>
    <row r="5806" spans="1:7">
      <c r="A5806" s="270" t="s">
        <v>11335</v>
      </c>
      <c r="B5806" s="270" t="s">
        <v>11336</v>
      </c>
      <c r="C5806" s="270">
        <v>2440</v>
      </c>
      <c r="D5806" s="270">
        <v>747.61699999999996</v>
      </c>
      <c r="E5806" s="270">
        <v>2</v>
      </c>
      <c r="F5806" s="270">
        <v>2.23</v>
      </c>
      <c r="G5806" s="270" t="s">
        <v>220</v>
      </c>
    </row>
    <row r="5807" spans="1:7">
      <c r="A5807" s="270" t="s">
        <v>11337</v>
      </c>
      <c r="B5807" s="270" t="s">
        <v>11338</v>
      </c>
      <c r="C5807" s="270">
        <v>2627</v>
      </c>
      <c r="D5807" s="270">
        <v>901.16575</v>
      </c>
      <c r="E5807" s="270">
        <v>9</v>
      </c>
      <c r="F5807" s="270">
        <v>3.82</v>
      </c>
      <c r="G5807" s="270" t="s">
        <v>223</v>
      </c>
    </row>
    <row r="5808" spans="1:7">
      <c r="A5808" s="270" t="s">
        <v>11339</v>
      </c>
      <c r="B5808" s="270" t="s">
        <v>11340</v>
      </c>
      <c r="C5808" s="270">
        <v>2541</v>
      </c>
      <c r="D5808" s="270">
        <v>972.68799999999999</v>
      </c>
      <c r="E5808" s="270">
        <v>11</v>
      </c>
      <c r="F5808" s="270">
        <v>0.56666666666666665</v>
      </c>
      <c r="G5808" s="270" t="s">
        <v>220</v>
      </c>
    </row>
    <row r="5809" spans="1:7">
      <c r="A5809" s="270" t="s">
        <v>11341</v>
      </c>
      <c r="B5809" s="270" t="s">
        <v>11342</v>
      </c>
      <c r="C5809" s="270">
        <v>2120</v>
      </c>
      <c r="D5809" s="270">
        <v>1113.9380000000001</v>
      </c>
      <c r="E5809" s="270">
        <v>17</v>
      </c>
      <c r="F5809" s="270">
        <v>0</v>
      </c>
      <c r="G5809" s="270" t="s">
        <v>217</v>
      </c>
    </row>
    <row r="5810" spans="1:7">
      <c r="A5810" s="270" t="s">
        <v>11343</v>
      </c>
      <c r="B5810" s="270" t="s">
        <v>11342</v>
      </c>
      <c r="C5810" s="270">
        <v>2125</v>
      </c>
      <c r="D5810" s="270">
        <v>1113.9380000000001</v>
      </c>
      <c r="E5810" s="270">
        <v>17</v>
      </c>
      <c r="F5810" s="270">
        <v>0</v>
      </c>
      <c r="G5810" s="270" t="s">
        <v>217</v>
      </c>
    </row>
    <row r="5811" spans="1:7">
      <c r="A5811" s="270" t="s">
        <v>11344</v>
      </c>
      <c r="B5811" s="270" t="s">
        <v>11345</v>
      </c>
      <c r="C5811" s="270">
        <v>2073</v>
      </c>
      <c r="D5811" s="270">
        <v>1119.54</v>
      </c>
      <c r="E5811" s="270">
        <v>17</v>
      </c>
      <c r="F5811" s="270">
        <v>0</v>
      </c>
      <c r="G5811" s="270" t="s">
        <v>217</v>
      </c>
    </row>
    <row r="5812" spans="1:7">
      <c r="A5812" s="270" t="s">
        <v>11346</v>
      </c>
      <c r="B5812" s="270" t="s">
        <v>11347</v>
      </c>
      <c r="C5812" s="270">
        <v>2114</v>
      </c>
      <c r="D5812" s="270">
        <v>1041.8510000000001</v>
      </c>
      <c r="E5812" s="270">
        <v>14</v>
      </c>
      <c r="F5812" s="270" t="s">
        <v>356</v>
      </c>
      <c r="G5812" s="270" t="s">
        <v>217</v>
      </c>
    </row>
    <row r="5813" spans="1:7">
      <c r="A5813" s="270" t="s">
        <v>11348</v>
      </c>
      <c r="B5813" s="270" t="s">
        <v>11349</v>
      </c>
      <c r="C5813" s="270">
        <v>2340</v>
      </c>
      <c r="D5813" s="270">
        <v>739.68700000000001</v>
      </c>
      <c r="E5813" s="270">
        <v>2</v>
      </c>
      <c r="F5813" s="270">
        <v>1.75</v>
      </c>
      <c r="G5813" s="270" t="s">
        <v>220</v>
      </c>
    </row>
    <row r="5814" spans="1:7">
      <c r="A5814" s="270" t="s">
        <v>11350</v>
      </c>
      <c r="B5814" s="270" t="s">
        <v>11351</v>
      </c>
      <c r="C5814" s="270">
        <v>2286</v>
      </c>
      <c r="D5814" s="270">
        <v>962.06100000000004</v>
      </c>
      <c r="E5814" s="270">
        <v>11</v>
      </c>
      <c r="F5814" s="270">
        <v>0</v>
      </c>
      <c r="G5814" s="270" t="s">
        <v>217</v>
      </c>
    </row>
    <row r="5815" spans="1:7">
      <c r="A5815" s="270" t="s">
        <v>11352</v>
      </c>
      <c r="B5815" s="270" t="s">
        <v>11353</v>
      </c>
      <c r="C5815" s="270">
        <v>2474</v>
      </c>
      <c r="D5815" s="270">
        <v>962</v>
      </c>
      <c r="E5815" s="270">
        <v>11</v>
      </c>
      <c r="F5815" s="270">
        <v>2.0321052631578942</v>
      </c>
      <c r="G5815" s="270" t="s">
        <v>220</v>
      </c>
    </row>
    <row r="5816" spans="1:7">
      <c r="A5816" s="270" t="s">
        <v>11354</v>
      </c>
      <c r="B5816" s="270" t="s">
        <v>11355</v>
      </c>
      <c r="C5816" s="270">
        <v>2500</v>
      </c>
      <c r="D5816" s="270">
        <v>1011.224</v>
      </c>
      <c r="E5816" s="270">
        <v>13</v>
      </c>
      <c r="F5816" s="270">
        <v>0.1</v>
      </c>
      <c r="G5816" s="270" t="s">
        <v>217</v>
      </c>
    </row>
    <row r="5817" spans="1:7">
      <c r="A5817" s="270" t="s">
        <v>11356</v>
      </c>
      <c r="B5817" s="270" t="s">
        <v>11357</v>
      </c>
      <c r="C5817" s="270">
        <v>2671</v>
      </c>
      <c r="D5817" s="270">
        <v>987.13199999999995</v>
      </c>
      <c r="E5817" s="270">
        <v>12</v>
      </c>
      <c r="F5817" s="270">
        <v>4.32</v>
      </c>
      <c r="G5817" s="270" t="s">
        <v>223</v>
      </c>
    </row>
    <row r="5818" spans="1:7">
      <c r="A5818" s="270" t="s">
        <v>11358</v>
      </c>
      <c r="B5818" s="270" t="s">
        <v>11359</v>
      </c>
      <c r="C5818" s="270">
        <v>2330</v>
      </c>
      <c r="D5818" s="270">
        <v>1079</v>
      </c>
      <c r="E5818" s="270">
        <v>16</v>
      </c>
      <c r="F5818" s="270">
        <v>1.38</v>
      </c>
      <c r="G5818" s="270" t="s">
        <v>220</v>
      </c>
    </row>
    <row r="5819" spans="1:7">
      <c r="A5819" s="270" t="s">
        <v>11360</v>
      </c>
      <c r="B5819" s="270" t="s">
        <v>11359</v>
      </c>
      <c r="C5819" s="270">
        <v>2652</v>
      </c>
      <c r="D5819" s="270">
        <v>1079</v>
      </c>
      <c r="E5819" s="270">
        <v>16</v>
      </c>
      <c r="F5819" s="270">
        <v>2.94</v>
      </c>
      <c r="G5819" s="270" t="s">
        <v>223</v>
      </c>
    </row>
    <row r="5820" spans="1:7">
      <c r="A5820" s="270" t="s">
        <v>11361</v>
      </c>
      <c r="B5820" s="270" t="s">
        <v>11362</v>
      </c>
      <c r="C5820" s="270">
        <v>2650</v>
      </c>
      <c r="D5820" s="270">
        <v>1041.5604909090912</v>
      </c>
      <c r="E5820" s="270">
        <v>14</v>
      </c>
      <c r="F5820" s="270">
        <v>2.5</v>
      </c>
      <c r="G5820" s="270" t="s">
        <v>223</v>
      </c>
    </row>
    <row r="5821" spans="1:7">
      <c r="A5821" s="270" t="s">
        <v>11363</v>
      </c>
      <c r="B5821" s="270" t="s">
        <v>11364</v>
      </c>
      <c r="C5821" s="270">
        <v>2340</v>
      </c>
      <c r="D5821" s="270">
        <v>982.09500000000003</v>
      </c>
      <c r="E5821" s="270">
        <v>12</v>
      </c>
      <c r="F5821" s="270">
        <v>2.4462068965517245</v>
      </c>
      <c r="G5821" s="270" t="s">
        <v>223</v>
      </c>
    </row>
    <row r="5822" spans="1:7">
      <c r="A5822" s="270" t="s">
        <v>11365</v>
      </c>
      <c r="B5822" s="270" t="s">
        <v>11364</v>
      </c>
      <c r="C5822" s="270">
        <v>2653</v>
      </c>
      <c r="D5822" s="270">
        <v>1023.333</v>
      </c>
      <c r="E5822" s="270">
        <v>13</v>
      </c>
      <c r="F5822" s="270">
        <v>2.6641666666666661</v>
      </c>
      <c r="G5822" s="270" t="s">
        <v>223</v>
      </c>
    </row>
    <row r="5823" spans="1:7">
      <c r="A5823" s="270" t="s">
        <v>11366</v>
      </c>
      <c r="B5823" s="270" t="s">
        <v>11367</v>
      </c>
      <c r="C5823" s="270">
        <v>2831</v>
      </c>
      <c r="D5823" s="270">
        <v>978.71219047619036</v>
      </c>
      <c r="E5823" s="270">
        <v>12</v>
      </c>
      <c r="F5823" s="270">
        <v>2.9</v>
      </c>
      <c r="G5823" s="270" t="s">
        <v>223</v>
      </c>
    </row>
    <row r="5824" spans="1:7">
      <c r="A5824" s="270" t="s">
        <v>11368</v>
      </c>
      <c r="B5824" s="270" t="s">
        <v>11369</v>
      </c>
      <c r="C5824" s="270">
        <v>2120</v>
      </c>
      <c r="D5824" s="270">
        <v>1103.825</v>
      </c>
      <c r="E5824" s="270">
        <v>17</v>
      </c>
      <c r="F5824" s="270">
        <v>0</v>
      </c>
      <c r="G5824" s="270" t="s">
        <v>217</v>
      </c>
    </row>
    <row r="5825" spans="1:7">
      <c r="A5825" s="270" t="s">
        <v>11370</v>
      </c>
      <c r="B5825" s="270" t="s">
        <v>11371</v>
      </c>
      <c r="C5825" s="270">
        <v>2145</v>
      </c>
      <c r="D5825" s="270">
        <v>986.18499999999995</v>
      </c>
      <c r="E5825" s="270">
        <v>12</v>
      </c>
      <c r="F5825" s="270">
        <v>0</v>
      </c>
      <c r="G5825" s="270" t="s">
        <v>217</v>
      </c>
    </row>
    <row r="5826" spans="1:7">
      <c r="A5826" s="270" t="s">
        <v>11372</v>
      </c>
      <c r="B5826" s="270" t="s">
        <v>11373</v>
      </c>
      <c r="C5826" s="270">
        <v>2611</v>
      </c>
      <c r="D5826" s="270">
        <v>1050.76</v>
      </c>
      <c r="E5826" s="270">
        <v>14</v>
      </c>
      <c r="F5826" s="270">
        <v>0</v>
      </c>
      <c r="G5826" s="270" t="s">
        <v>217</v>
      </c>
    </row>
    <row r="5827" spans="1:7">
      <c r="A5827" s="270" t="s">
        <v>11374</v>
      </c>
      <c r="B5827" s="270" t="s">
        <v>11375</v>
      </c>
      <c r="C5827" s="270">
        <v>2326</v>
      </c>
      <c r="D5827" s="270">
        <v>881.024</v>
      </c>
      <c r="E5827" s="270">
        <v>8</v>
      </c>
      <c r="F5827" s="270">
        <v>0.18</v>
      </c>
      <c r="G5827" s="270" t="s">
        <v>217</v>
      </c>
    </row>
    <row r="5828" spans="1:7">
      <c r="A5828" s="270" t="s">
        <v>11376</v>
      </c>
      <c r="B5828" s="270" t="s">
        <v>11377</v>
      </c>
      <c r="C5828" s="270">
        <v>2729</v>
      </c>
      <c r="D5828" s="270">
        <v>1046</v>
      </c>
      <c r="E5828" s="270">
        <v>14</v>
      </c>
      <c r="F5828" s="270">
        <v>2.3426666666666667</v>
      </c>
      <c r="G5828" s="270" t="s">
        <v>220</v>
      </c>
    </row>
    <row r="5829" spans="1:7">
      <c r="A5829" s="270" t="s">
        <v>11378</v>
      </c>
      <c r="B5829" s="270" t="s">
        <v>11379</v>
      </c>
      <c r="C5829" s="270">
        <v>2164</v>
      </c>
      <c r="D5829" s="270">
        <v>961.15200000000004</v>
      </c>
      <c r="E5829" s="270">
        <v>11</v>
      </c>
      <c r="F5829" s="270">
        <v>0</v>
      </c>
      <c r="G5829" s="270" t="s">
        <v>217</v>
      </c>
    </row>
    <row r="5830" spans="1:7">
      <c r="A5830" s="270" t="s">
        <v>11380</v>
      </c>
      <c r="B5830" s="270" t="s">
        <v>11381</v>
      </c>
      <c r="C5830" s="270">
        <v>2734</v>
      </c>
      <c r="D5830" s="270">
        <v>1044</v>
      </c>
      <c r="E5830" s="270">
        <v>14</v>
      </c>
      <c r="F5830" s="270">
        <v>5.63</v>
      </c>
      <c r="G5830" s="270" t="s">
        <v>223</v>
      </c>
    </row>
    <row r="5831" spans="1:7">
      <c r="A5831" s="270" t="s">
        <v>11382</v>
      </c>
      <c r="B5831" s="270" t="s">
        <v>11383</v>
      </c>
      <c r="C5831" s="270">
        <v>2770</v>
      </c>
      <c r="D5831" s="270">
        <v>784.83799999999997</v>
      </c>
      <c r="E5831" s="270">
        <v>4</v>
      </c>
      <c r="F5831" s="270">
        <v>0</v>
      </c>
      <c r="G5831" s="270" t="s">
        <v>217</v>
      </c>
    </row>
    <row r="5832" spans="1:7">
      <c r="A5832" s="270" t="s">
        <v>11384</v>
      </c>
      <c r="B5832" s="270" t="s">
        <v>11385</v>
      </c>
      <c r="C5832" s="270">
        <v>0</v>
      </c>
      <c r="D5832" s="270">
        <v>1101.194</v>
      </c>
      <c r="E5832" s="270">
        <v>17</v>
      </c>
      <c r="F5832" s="270">
        <v>2.2897980718499691E-5</v>
      </c>
      <c r="G5832" s="270" t="s">
        <v>217</v>
      </c>
    </row>
    <row r="5833" spans="1:7">
      <c r="A5833" s="270" t="s">
        <v>11386</v>
      </c>
      <c r="B5833" s="270" t="s">
        <v>11385</v>
      </c>
      <c r="C5833" s="270">
        <v>2107</v>
      </c>
      <c r="D5833" s="270">
        <v>1101.194</v>
      </c>
      <c r="E5833" s="270">
        <v>17</v>
      </c>
      <c r="F5833" s="270" t="s">
        <v>356</v>
      </c>
      <c r="G5833" s="270" t="s">
        <v>217</v>
      </c>
    </row>
    <row r="5834" spans="1:7">
      <c r="A5834" s="270" t="s">
        <v>11387</v>
      </c>
      <c r="B5834" s="270" t="s">
        <v>11388</v>
      </c>
      <c r="C5834" s="270">
        <v>2652</v>
      </c>
      <c r="D5834" s="270">
        <v>1033.4323333333332</v>
      </c>
      <c r="E5834" s="270">
        <v>14</v>
      </c>
      <c r="F5834" s="270">
        <v>7.07</v>
      </c>
      <c r="G5834" s="270" t="s">
        <v>226</v>
      </c>
    </row>
    <row r="5835" spans="1:7">
      <c r="A5835" s="270" t="s">
        <v>11389</v>
      </c>
      <c r="B5835" s="270" t="s">
        <v>11390</v>
      </c>
      <c r="C5835" s="270">
        <v>2336</v>
      </c>
      <c r="D5835" s="270">
        <v>1036.5862500000003</v>
      </c>
      <c r="E5835" s="270">
        <v>14</v>
      </c>
      <c r="F5835" s="270">
        <v>2.74</v>
      </c>
      <c r="G5835" s="270" t="s">
        <v>223</v>
      </c>
    </row>
    <row r="5836" spans="1:7">
      <c r="A5836" s="270" t="s">
        <v>11391</v>
      </c>
      <c r="B5836" s="270" t="s">
        <v>11392</v>
      </c>
      <c r="C5836" s="270">
        <v>2097</v>
      </c>
      <c r="D5836" s="270">
        <v>1100.652</v>
      </c>
      <c r="E5836" s="270">
        <v>16</v>
      </c>
      <c r="F5836" s="270">
        <v>1.8099999999999998</v>
      </c>
      <c r="G5836" s="270" t="s">
        <v>220</v>
      </c>
    </row>
    <row r="5837" spans="1:7">
      <c r="A5837" s="270" t="s">
        <v>11393</v>
      </c>
      <c r="B5837" s="270" t="s">
        <v>11394</v>
      </c>
      <c r="C5837" s="270">
        <v>2758</v>
      </c>
      <c r="D5837" s="270">
        <v>1013</v>
      </c>
      <c r="E5837" s="270">
        <v>13</v>
      </c>
      <c r="F5837" s="270">
        <v>0.83153846153846156</v>
      </c>
      <c r="G5837" s="270" t="s">
        <v>220</v>
      </c>
    </row>
    <row r="5838" spans="1:7">
      <c r="A5838" s="270" t="s">
        <v>11395</v>
      </c>
      <c r="B5838" s="270" t="s">
        <v>11396</v>
      </c>
      <c r="C5838" s="270">
        <v>2583</v>
      </c>
      <c r="D5838" s="270">
        <v>1021</v>
      </c>
      <c r="E5838" s="270">
        <v>13</v>
      </c>
      <c r="F5838" s="270">
        <v>2.08</v>
      </c>
      <c r="G5838" s="270" t="s">
        <v>220</v>
      </c>
    </row>
    <row r="5839" spans="1:7">
      <c r="A5839" s="270" t="s">
        <v>11397</v>
      </c>
      <c r="B5839" s="270" t="s">
        <v>11398</v>
      </c>
      <c r="C5839" s="270">
        <v>2429</v>
      </c>
      <c r="D5839" s="270">
        <v>929.60900000000004</v>
      </c>
      <c r="E5839" s="270">
        <v>10</v>
      </c>
      <c r="F5839" s="270">
        <v>2.27</v>
      </c>
      <c r="G5839" s="270" t="s">
        <v>220</v>
      </c>
    </row>
    <row r="5840" spans="1:7">
      <c r="A5840" s="270" t="s">
        <v>11399</v>
      </c>
      <c r="B5840" s="270" t="s">
        <v>11400</v>
      </c>
      <c r="C5840" s="270">
        <v>2480</v>
      </c>
      <c r="D5840" s="270">
        <v>929.95500000000004</v>
      </c>
      <c r="E5840" s="270">
        <v>10</v>
      </c>
      <c r="F5840" s="270">
        <v>1.26</v>
      </c>
      <c r="G5840" s="270" t="s">
        <v>220</v>
      </c>
    </row>
    <row r="5841" spans="1:7">
      <c r="A5841" s="270" t="s">
        <v>11401</v>
      </c>
      <c r="B5841" s="270" t="s">
        <v>11402</v>
      </c>
      <c r="C5841" s="270">
        <v>2469</v>
      </c>
      <c r="D5841" s="270">
        <v>882.70600000000002</v>
      </c>
      <c r="E5841" s="270">
        <v>8</v>
      </c>
      <c r="F5841" s="270">
        <v>2.98</v>
      </c>
      <c r="G5841" s="270" t="s">
        <v>223</v>
      </c>
    </row>
    <row r="5842" spans="1:7">
      <c r="A5842" s="270" t="s">
        <v>11403</v>
      </c>
      <c r="B5842" s="270" t="s">
        <v>11404</v>
      </c>
      <c r="C5842" s="270">
        <v>2836</v>
      </c>
      <c r="D5842" s="270">
        <v>982.2</v>
      </c>
      <c r="E5842" s="270">
        <v>12</v>
      </c>
      <c r="F5842" s="270">
        <v>12.5</v>
      </c>
      <c r="G5842" s="270" t="s">
        <v>229</v>
      </c>
    </row>
    <row r="5843" spans="1:7">
      <c r="A5843" s="270" t="s">
        <v>11405</v>
      </c>
      <c r="B5843" s="270" t="s">
        <v>11406</v>
      </c>
      <c r="C5843" s="270">
        <v>2795</v>
      </c>
      <c r="D5843" s="270">
        <v>1088.162</v>
      </c>
      <c r="E5843" s="270">
        <v>16</v>
      </c>
      <c r="F5843" s="270">
        <v>0.85</v>
      </c>
      <c r="G5843" s="270" t="s">
        <v>220</v>
      </c>
    </row>
    <row r="5844" spans="1:7">
      <c r="A5844" s="270" t="s">
        <v>11407</v>
      </c>
      <c r="B5844" s="270" t="s">
        <v>11408</v>
      </c>
      <c r="C5844" s="270">
        <v>2290</v>
      </c>
      <c r="D5844" s="270">
        <v>1023.692</v>
      </c>
      <c r="E5844" s="270">
        <v>13</v>
      </c>
      <c r="F5844" s="270">
        <v>0</v>
      </c>
      <c r="G5844" s="270" t="s">
        <v>217</v>
      </c>
    </row>
    <row r="5845" spans="1:7">
      <c r="A5845" s="270" t="s">
        <v>11409</v>
      </c>
      <c r="B5845" s="270" t="s">
        <v>11410</v>
      </c>
      <c r="C5845" s="270">
        <v>2460</v>
      </c>
      <c r="D5845" s="270">
        <v>969.1</v>
      </c>
      <c r="E5845" s="270">
        <v>11</v>
      </c>
      <c r="F5845" s="270">
        <v>2.925238095238095</v>
      </c>
      <c r="G5845" s="270" t="s">
        <v>223</v>
      </c>
    </row>
    <row r="5846" spans="1:7">
      <c r="A5846" s="270" t="s">
        <v>11411</v>
      </c>
      <c r="B5846" s="270" t="s">
        <v>11412</v>
      </c>
      <c r="C5846" s="270">
        <v>2404</v>
      </c>
      <c r="D5846" s="270">
        <v>1019.2221</v>
      </c>
      <c r="E5846" s="270">
        <v>13</v>
      </c>
      <c r="F5846" s="270">
        <v>4.45</v>
      </c>
      <c r="G5846" s="270" t="s">
        <v>223</v>
      </c>
    </row>
    <row r="5847" spans="1:7">
      <c r="A5847" s="270" t="s">
        <v>11413</v>
      </c>
      <c r="B5847" s="270" t="s">
        <v>11414</v>
      </c>
      <c r="C5847" s="270">
        <v>2330</v>
      </c>
      <c r="D5847" s="270">
        <v>1054</v>
      </c>
      <c r="E5847" s="270">
        <v>15</v>
      </c>
      <c r="F5847" s="270">
        <v>1.9385964912280704</v>
      </c>
      <c r="G5847" s="270" t="s">
        <v>220</v>
      </c>
    </row>
    <row r="5848" spans="1:7">
      <c r="A5848" s="270" t="s">
        <v>11415</v>
      </c>
      <c r="B5848" s="270" t="s">
        <v>11416</v>
      </c>
      <c r="C5848" s="270">
        <v>2705</v>
      </c>
      <c r="D5848" s="270">
        <v>998.96</v>
      </c>
      <c r="E5848" s="270">
        <v>12</v>
      </c>
      <c r="F5848" s="270">
        <v>3.57</v>
      </c>
      <c r="G5848" s="270" t="s">
        <v>223</v>
      </c>
    </row>
    <row r="5849" spans="1:7">
      <c r="A5849" s="270" t="s">
        <v>11417</v>
      </c>
      <c r="B5849" s="270" t="s">
        <v>11418</v>
      </c>
      <c r="C5849" s="270">
        <v>2428</v>
      </c>
      <c r="D5849" s="270">
        <v>1026</v>
      </c>
      <c r="E5849" s="270">
        <v>14</v>
      </c>
      <c r="F5849" s="270">
        <v>1.45</v>
      </c>
      <c r="G5849" s="270" t="s">
        <v>220</v>
      </c>
    </row>
    <row r="5850" spans="1:7">
      <c r="A5850" s="270" t="s">
        <v>11419</v>
      </c>
      <c r="B5850" s="270" t="s">
        <v>11420</v>
      </c>
      <c r="C5850" s="270">
        <v>2830</v>
      </c>
      <c r="D5850" s="270">
        <v>1033.1833076923076</v>
      </c>
      <c r="E5850" s="270">
        <v>14</v>
      </c>
      <c r="F5850" s="270">
        <v>2.5099999999999998</v>
      </c>
      <c r="G5850" s="270" t="s">
        <v>223</v>
      </c>
    </row>
    <row r="5851" spans="1:7">
      <c r="A5851" s="270" t="s">
        <v>11421</v>
      </c>
      <c r="B5851" s="270" t="s">
        <v>11422</v>
      </c>
      <c r="C5851" s="270">
        <v>2795</v>
      </c>
      <c r="D5851" s="270">
        <v>1041</v>
      </c>
      <c r="E5851" s="270">
        <v>14</v>
      </c>
      <c r="F5851" s="270">
        <v>1.7092537313432823</v>
      </c>
      <c r="G5851" s="270" t="s">
        <v>220</v>
      </c>
    </row>
    <row r="5852" spans="1:7">
      <c r="A5852" s="270" t="s">
        <v>11423</v>
      </c>
      <c r="B5852" s="270" t="s">
        <v>11424</v>
      </c>
      <c r="C5852" s="270">
        <v>2474</v>
      </c>
      <c r="D5852" s="270">
        <v>925</v>
      </c>
      <c r="E5852" s="270">
        <v>9</v>
      </c>
      <c r="F5852" s="270">
        <v>1.83</v>
      </c>
      <c r="G5852" s="270" t="s">
        <v>220</v>
      </c>
    </row>
    <row r="5853" spans="1:7">
      <c r="A5853" s="270" t="s">
        <v>11425</v>
      </c>
      <c r="B5853" s="270" t="s">
        <v>11426</v>
      </c>
      <c r="C5853" s="270">
        <v>2580</v>
      </c>
      <c r="D5853" s="270">
        <v>1012.667</v>
      </c>
      <c r="E5853" s="270">
        <v>13</v>
      </c>
      <c r="F5853" s="270">
        <v>1.6700000000000004</v>
      </c>
      <c r="G5853" s="270" t="s">
        <v>220</v>
      </c>
    </row>
    <row r="5854" spans="1:7">
      <c r="A5854" s="270" t="s">
        <v>11427</v>
      </c>
      <c r="B5854" s="270" t="s">
        <v>11428</v>
      </c>
      <c r="C5854" s="270">
        <v>2293</v>
      </c>
      <c r="D5854" s="270">
        <v>1009.7380000000001</v>
      </c>
      <c r="E5854" s="270">
        <v>13</v>
      </c>
      <c r="F5854" s="270">
        <v>0</v>
      </c>
      <c r="G5854" s="270" t="s">
        <v>217</v>
      </c>
    </row>
    <row r="5855" spans="1:7">
      <c r="A5855" s="270" t="s">
        <v>11429</v>
      </c>
      <c r="B5855" s="270" t="s">
        <v>11430</v>
      </c>
      <c r="C5855" s="270">
        <v>2328</v>
      </c>
      <c r="D5855" s="270">
        <v>1006.138</v>
      </c>
      <c r="E5855" s="270">
        <v>13</v>
      </c>
      <c r="F5855" s="270">
        <v>4.2300000000000004</v>
      </c>
      <c r="G5855" s="270" t="s">
        <v>223</v>
      </c>
    </row>
    <row r="5856" spans="1:7">
      <c r="A5856" s="270" t="s">
        <v>11431</v>
      </c>
      <c r="B5856" s="270" t="s">
        <v>11432</v>
      </c>
      <c r="C5856" s="270">
        <v>2680</v>
      </c>
      <c r="D5856" s="270">
        <v>1005.765</v>
      </c>
      <c r="E5856" s="270">
        <v>13</v>
      </c>
      <c r="F5856" s="270">
        <v>3.46</v>
      </c>
      <c r="G5856" s="270" t="s">
        <v>223</v>
      </c>
    </row>
    <row r="5857" spans="1:7">
      <c r="A5857" s="270" t="s">
        <v>11433</v>
      </c>
      <c r="B5857" s="270" t="s">
        <v>11434</v>
      </c>
      <c r="C5857" s="270">
        <v>2756</v>
      </c>
      <c r="D5857" s="270">
        <v>1046.904</v>
      </c>
      <c r="E5857" s="270">
        <v>14</v>
      </c>
      <c r="F5857" s="270">
        <v>0.14000000000000001</v>
      </c>
      <c r="G5857" s="270" t="s">
        <v>217</v>
      </c>
    </row>
    <row r="5858" spans="1:7">
      <c r="A5858" s="270" t="s">
        <v>11435</v>
      </c>
      <c r="B5858" s="270" t="s">
        <v>11436</v>
      </c>
      <c r="C5858" s="270">
        <v>2850</v>
      </c>
      <c r="D5858" s="270">
        <v>1076</v>
      </c>
      <c r="E5858" s="270">
        <v>16</v>
      </c>
      <c r="F5858" s="270">
        <v>3.1293617021276594</v>
      </c>
      <c r="G5858" s="270" t="s">
        <v>223</v>
      </c>
    </row>
    <row r="5859" spans="1:7">
      <c r="A5859" s="270" t="s">
        <v>11437</v>
      </c>
      <c r="B5859" s="270" t="s">
        <v>11438</v>
      </c>
      <c r="C5859" s="270">
        <v>2832</v>
      </c>
      <c r="D5859" s="270">
        <v>927.02049999999997</v>
      </c>
      <c r="E5859" s="270">
        <v>10</v>
      </c>
      <c r="F5859" s="270">
        <v>11.39</v>
      </c>
      <c r="G5859" s="270" t="s">
        <v>229</v>
      </c>
    </row>
    <row r="5860" spans="1:7">
      <c r="A5860" s="270" t="s">
        <v>11439</v>
      </c>
      <c r="B5860" s="270" t="s">
        <v>11440</v>
      </c>
      <c r="C5860" s="270">
        <v>2836</v>
      </c>
      <c r="D5860" s="270">
        <v>796.947</v>
      </c>
      <c r="E5860" s="270">
        <v>4</v>
      </c>
      <c r="F5860" s="270">
        <v>11.52</v>
      </c>
      <c r="G5860" s="270" t="s">
        <v>229</v>
      </c>
    </row>
    <row r="5861" spans="1:7">
      <c r="A5861" s="270" t="s">
        <v>11441</v>
      </c>
      <c r="B5861" s="270" t="s">
        <v>11442</v>
      </c>
      <c r="C5861" s="270">
        <v>2453</v>
      </c>
      <c r="D5861" s="270">
        <v>815.36400000000003</v>
      </c>
      <c r="E5861" s="270">
        <v>5</v>
      </c>
      <c r="F5861" s="270">
        <v>4.2783333333333333</v>
      </c>
      <c r="G5861" s="270" t="s">
        <v>223</v>
      </c>
    </row>
    <row r="5862" spans="1:7">
      <c r="A5862" s="270" t="s">
        <v>11443</v>
      </c>
      <c r="B5862" s="270" t="s">
        <v>11444</v>
      </c>
      <c r="C5862" s="270">
        <v>2577</v>
      </c>
      <c r="D5862" s="270">
        <v>1067.1610000000001</v>
      </c>
      <c r="E5862" s="270">
        <v>15</v>
      </c>
      <c r="F5862" s="270">
        <v>0.74</v>
      </c>
      <c r="G5862" s="270" t="s">
        <v>220</v>
      </c>
    </row>
    <row r="5863" spans="1:7">
      <c r="A5863" s="270" t="s">
        <v>11445</v>
      </c>
      <c r="B5863" s="270" t="s">
        <v>11446</v>
      </c>
      <c r="C5863" s="270">
        <v>2195</v>
      </c>
      <c r="D5863" s="270">
        <v>857.00199999999995</v>
      </c>
      <c r="E5863" s="270">
        <v>7</v>
      </c>
      <c r="F5863" s="270">
        <v>0</v>
      </c>
      <c r="G5863" s="270" t="s">
        <v>217</v>
      </c>
    </row>
    <row r="5864" spans="1:7">
      <c r="A5864" s="270" t="s">
        <v>11447</v>
      </c>
      <c r="B5864" s="270" t="s">
        <v>11448</v>
      </c>
      <c r="C5864" s="270">
        <v>2388</v>
      </c>
      <c r="D5864" s="270">
        <v>995.6950833333334</v>
      </c>
      <c r="E5864" s="270">
        <v>12</v>
      </c>
      <c r="F5864" s="270">
        <v>5.09</v>
      </c>
      <c r="G5864" s="270" t="s">
        <v>223</v>
      </c>
    </row>
    <row r="5865" spans="1:7">
      <c r="A5865" s="270" t="s">
        <v>11449</v>
      </c>
      <c r="B5865" s="270" t="s">
        <v>11450</v>
      </c>
      <c r="C5865" s="270">
        <v>2382</v>
      </c>
      <c r="D5865" s="270">
        <v>1032.097</v>
      </c>
      <c r="E5865" s="270">
        <v>14</v>
      </c>
      <c r="F5865" s="270">
        <v>4.17</v>
      </c>
      <c r="G5865" s="270" t="s">
        <v>223</v>
      </c>
    </row>
    <row r="5866" spans="1:7">
      <c r="A5866" s="270" t="s">
        <v>11451</v>
      </c>
      <c r="B5866" s="270" t="s">
        <v>11452</v>
      </c>
      <c r="C5866" s="270">
        <v>2675</v>
      </c>
      <c r="D5866" s="270">
        <v>1009.1330000000002</v>
      </c>
      <c r="E5866" s="270">
        <v>13</v>
      </c>
      <c r="F5866" s="270">
        <v>9.16</v>
      </c>
      <c r="G5866" s="270" t="s">
        <v>226</v>
      </c>
    </row>
    <row r="5867" spans="1:7">
      <c r="A5867" s="270" t="s">
        <v>11453</v>
      </c>
      <c r="B5867" s="270" t="s">
        <v>11454</v>
      </c>
      <c r="C5867" s="270">
        <v>2880</v>
      </c>
      <c r="D5867" s="270">
        <v>1012.1573000000001</v>
      </c>
      <c r="E5867" s="270">
        <v>13</v>
      </c>
      <c r="F5867" s="270">
        <v>14.13</v>
      </c>
      <c r="G5867" s="270" t="s">
        <v>229</v>
      </c>
    </row>
    <row r="5868" spans="1:7">
      <c r="A5868" s="270" t="s">
        <v>11455</v>
      </c>
      <c r="B5868" s="270" t="s">
        <v>11456</v>
      </c>
      <c r="C5868" s="270">
        <v>2440</v>
      </c>
      <c r="D5868" s="270">
        <v>874.154</v>
      </c>
      <c r="E5868" s="270">
        <v>7</v>
      </c>
      <c r="F5868" s="270">
        <v>3.34</v>
      </c>
      <c r="G5868" s="270" t="s">
        <v>223</v>
      </c>
    </row>
    <row r="5869" spans="1:7">
      <c r="A5869" s="270" t="s">
        <v>11457</v>
      </c>
      <c r="B5869" s="270" t="s">
        <v>11458</v>
      </c>
      <c r="C5869" s="270">
        <v>2680</v>
      </c>
      <c r="D5869" s="270">
        <v>986.053</v>
      </c>
      <c r="E5869" s="270">
        <v>12</v>
      </c>
      <c r="F5869" s="270">
        <v>3.64</v>
      </c>
      <c r="G5869" s="270" t="s">
        <v>223</v>
      </c>
    </row>
    <row r="5870" spans="1:7">
      <c r="A5870" s="270" t="s">
        <v>11459</v>
      </c>
      <c r="B5870" s="270" t="s">
        <v>11460</v>
      </c>
      <c r="C5870" s="270">
        <v>2440</v>
      </c>
      <c r="D5870" s="270">
        <v>986.28599999999994</v>
      </c>
      <c r="E5870" s="270">
        <v>12</v>
      </c>
      <c r="F5870" s="270">
        <v>3.1791304347826088</v>
      </c>
      <c r="G5870" s="270" t="s">
        <v>223</v>
      </c>
    </row>
    <row r="5871" spans="1:7">
      <c r="A5871" s="270" t="s">
        <v>11461</v>
      </c>
      <c r="B5871" s="270" t="s">
        <v>11462</v>
      </c>
      <c r="C5871" s="270">
        <v>2671</v>
      </c>
      <c r="D5871" s="270">
        <v>1013.5916153846155</v>
      </c>
      <c r="E5871" s="270">
        <v>13</v>
      </c>
      <c r="F5871" s="270">
        <v>4.5599999999999996</v>
      </c>
      <c r="G5871" s="270" t="s">
        <v>223</v>
      </c>
    </row>
    <row r="5872" spans="1:7">
      <c r="A5872" s="270" t="s">
        <v>11463</v>
      </c>
      <c r="B5872" s="270" t="s">
        <v>11464</v>
      </c>
      <c r="C5872" s="270">
        <v>2620</v>
      </c>
      <c r="D5872" s="270">
        <v>1104</v>
      </c>
      <c r="E5872" s="270">
        <v>17</v>
      </c>
      <c r="F5872" s="270">
        <v>0.59</v>
      </c>
      <c r="G5872" s="270" t="s">
        <v>220</v>
      </c>
    </row>
    <row r="5873" spans="1:7">
      <c r="A5873" s="270" t="s">
        <v>11465</v>
      </c>
      <c r="B5873" s="270" t="s">
        <v>11464</v>
      </c>
      <c r="C5873" s="270">
        <v>2900</v>
      </c>
      <c r="D5873" s="270">
        <v>1104</v>
      </c>
      <c r="E5873" s="270">
        <v>17</v>
      </c>
      <c r="F5873" s="270">
        <v>0.59</v>
      </c>
      <c r="G5873" s="270" t="s">
        <v>220</v>
      </c>
    </row>
    <row r="5874" spans="1:7">
      <c r="A5874" s="270" t="s">
        <v>11466</v>
      </c>
      <c r="B5874" s="270" t="s">
        <v>11467</v>
      </c>
      <c r="C5874" s="270">
        <v>2314</v>
      </c>
      <c r="D5874" s="270">
        <v>985.125</v>
      </c>
      <c r="E5874" s="270">
        <v>12</v>
      </c>
      <c r="F5874" s="270">
        <v>0.25</v>
      </c>
      <c r="G5874" s="270" t="s">
        <v>220</v>
      </c>
    </row>
    <row r="5875" spans="1:7">
      <c r="A5875" s="270" t="s">
        <v>11468</v>
      </c>
      <c r="B5875" s="270" t="s">
        <v>11469</v>
      </c>
      <c r="C5875" s="270">
        <v>2318</v>
      </c>
      <c r="D5875" s="270">
        <v>985.125</v>
      </c>
      <c r="E5875" s="270">
        <v>12</v>
      </c>
      <c r="F5875" s="270">
        <v>0.25</v>
      </c>
      <c r="G5875" s="270" t="s">
        <v>220</v>
      </c>
    </row>
    <row r="5876" spans="1:7">
      <c r="A5876" s="270" t="s">
        <v>11470</v>
      </c>
      <c r="B5876" s="270" t="s">
        <v>11471</v>
      </c>
      <c r="C5876" s="270">
        <v>2580</v>
      </c>
      <c r="D5876" s="270">
        <v>1032.1203829787237</v>
      </c>
      <c r="E5876" s="270">
        <v>14</v>
      </c>
      <c r="F5876" s="270">
        <v>2</v>
      </c>
      <c r="G5876" s="270" t="s">
        <v>220</v>
      </c>
    </row>
    <row r="5877" spans="1:7">
      <c r="A5877" s="270" t="s">
        <v>11472</v>
      </c>
      <c r="B5877" s="270" t="s">
        <v>11473</v>
      </c>
      <c r="C5877" s="270">
        <v>2653</v>
      </c>
      <c r="D5877" s="270">
        <v>995</v>
      </c>
      <c r="E5877" s="270">
        <v>12</v>
      </c>
      <c r="F5877" s="270">
        <v>2.6641666666666661</v>
      </c>
      <c r="G5877" s="270" t="s">
        <v>223</v>
      </c>
    </row>
    <row r="5878" spans="1:7">
      <c r="A5878" s="270" t="s">
        <v>11474</v>
      </c>
      <c r="B5878" s="270" t="s">
        <v>11475</v>
      </c>
      <c r="C5878" s="270">
        <v>2423</v>
      </c>
      <c r="D5878" s="270">
        <v>874</v>
      </c>
      <c r="E5878" s="270">
        <v>7</v>
      </c>
      <c r="F5878" s="270">
        <v>2.09</v>
      </c>
      <c r="G5878" s="270" t="s">
        <v>220</v>
      </c>
    </row>
    <row r="5879" spans="1:7">
      <c r="A5879" s="270" t="s">
        <v>11476</v>
      </c>
      <c r="B5879" s="270" t="s">
        <v>11477</v>
      </c>
      <c r="C5879" s="270">
        <v>2770</v>
      </c>
      <c r="D5879" s="270">
        <v>731.06299999999999</v>
      </c>
      <c r="E5879" s="270">
        <v>2</v>
      </c>
      <c r="F5879" s="270">
        <v>0</v>
      </c>
      <c r="G5879" s="270" t="s">
        <v>217</v>
      </c>
    </row>
    <row r="5880" spans="1:7">
      <c r="A5880" s="270" t="s">
        <v>11478</v>
      </c>
      <c r="B5880" s="270" t="s">
        <v>11479</v>
      </c>
      <c r="C5880" s="270">
        <v>2068</v>
      </c>
      <c r="D5880" s="270">
        <v>1114.2170000000001</v>
      </c>
      <c r="E5880" s="270">
        <v>17</v>
      </c>
      <c r="F5880" s="270">
        <v>0</v>
      </c>
      <c r="G5880" s="270" t="s">
        <v>217</v>
      </c>
    </row>
    <row r="5881" spans="1:7">
      <c r="A5881" s="270" t="s">
        <v>11480</v>
      </c>
      <c r="B5881" s="270" t="s">
        <v>11481</v>
      </c>
      <c r="C5881" s="270">
        <v>2068</v>
      </c>
      <c r="D5881" s="270">
        <v>1088.614</v>
      </c>
      <c r="E5881" s="270">
        <v>16</v>
      </c>
      <c r="F5881" s="270">
        <v>0</v>
      </c>
      <c r="G5881" s="270" t="s">
        <v>217</v>
      </c>
    </row>
    <row r="5882" spans="1:7">
      <c r="A5882" s="270" t="s">
        <v>11482</v>
      </c>
      <c r="B5882" s="270" t="s">
        <v>11483</v>
      </c>
      <c r="C5882" s="270">
        <v>2715</v>
      </c>
      <c r="D5882" s="270">
        <v>1024.0194999999999</v>
      </c>
      <c r="E5882" s="270">
        <v>13</v>
      </c>
      <c r="F5882" s="270">
        <v>10.65</v>
      </c>
      <c r="G5882" s="270" t="s">
        <v>229</v>
      </c>
    </row>
    <row r="5883" spans="1:7">
      <c r="A5883" s="270" t="s">
        <v>11484</v>
      </c>
      <c r="B5883" s="270" t="s">
        <v>11485</v>
      </c>
      <c r="C5883" s="270">
        <v>2680</v>
      </c>
      <c r="D5883" s="270">
        <v>1005.0464285714285</v>
      </c>
      <c r="E5883" s="270">
        <v>13</v>
      </c>
      <c r="F5883" s="270">
        <v>4.45</v>
      </c>
      <c r="G5883" s="270" t="s">
        <v>223</v>
      </c>
    </row>
    <row r="5884" spans="1:7">
      <c r="A5884" s="270" t="s">
        <v>11486</v>
      </c>
      <c r="B5884" s="270" t="s">
        <v>11487</v>
      </c>
      <c r="C5884" s="270">
        <v>2534</v>
      </c>
      <c r="D5884" s="270">
        <v>1084.1964444444445</v>
      </c>
      <c r="E5884" s="270">
        <v>16</v>
      </c>
      <c r="F5884" s="270">
        <v>0.64</v>
      </c>
      <c r="G5884" s="270" t="s">
        <v>220</v>
      </c>
    </row>
    <row r="5885" spans="1:7">
      <c r="A5885" s="270" t="s">
        <v>11488</v>
      </c>
      <c r="B5885" s="270" t="s">
        <v>11489</v>
      </c>
      <c r="C5885" s="270">
        <v>2339</v>
      </c>
      <c r="D5885" s="270">
        <v>931</v>
      </c>
      <c r="E5885" s="270">
        <v>10</v>
      </c>
      <c r="F5885" s="270">
        <v>2.88</v>
      </c>
      <c r="G5885" s="270" t="s">
        <v>223</v>
      </c>
    </row>
    <row r="5886" spans="1:7">
      <c r="A5886" s="270" t="s">
        <v>11490</v>
      </c>
      <c r="B5886" s="270" t="s">
        <v>11491</v>
      </c>
      <c r="C5886" s="270">
        <v>2534</v>
      </c>
      <c r="D5886" s="270">
        <v>1093</v>
      </c>
      <c r="E5886" s="270">
        <v>16</v>
      </c>
      <c r="F5886" s="270">
        <v>0.28999999999999998</v>
      </c>
      <c r="G5886" s="270" t="s">
        <v>220</v>
      </c>
    </row>
    <row r="5887" spans="1:7">
      <c r="A5887" s="270" t="s">
        <v>11492</v>
      </c>
      <c r="B5887" s="270" t="s">
        <v>11491</v>
      </c>
      <c r="C5887" s="270">
        <v>2575</v>
      </c>
      <c r="D5887" s="270">
        <v>1037.7650000000001</v>
      </c>
      <c r="E5887" s="270">
        <v>14</v>
      </c>
      <c r="F5887" s="270">
        <v>0.28999999999999998</v>
      </c>
      <c r="G5887" s="270" t="s">
        <v>220</v>
      </c>
    </row>
    <row r="5888" spans="1:7">
      <c r="A5888" s="270" t="s">
        <v>11493</v>
      </c>
      <c r="B5888" s="270" t="s">
        <v>11494</v>
      </c>
      <c r="C5888" s="270">
        <v>2565</v>
      </c>
      <c r="D5888" s="270">
        <v>1016.6061999999999</v>
      </c>
      <c r="E5888" s="270">
        <v>13</v>
      </c>
      <c r="F5888" s="270">
        <v>5.0000000000000001E-3</v>
      </c>
      <c r="G5888" s="270" t="s">
        <v>217</v>
      </c>
    </row>
    <row r="5889" spans="1:7">
      <c r="A5889" s="270" t="s">
        <v>11495</v>
      </c>
      <c r="B5889" s="270" t="s">
        <v>11496</v>
      </c>
      <c r="C5889" s="270">
        <v>2372</v>
      </c>
      <c r="D5889" s="270">
        <v>967</v>
      </c>
      <c r="E5889" s="270">
        <v>11</v>
      </c>
      <c r="F5889" s="270">
        <v>3.11</v>
      </c>
      <c r="G5889" s="270" t="s">
        <v>223</v>
      </c>
    </row>
    <row r="5890" spans="1:7">
      <c r="A5890" s="270" t="s">
        <v>11497</v>
      </c>
      <c r="B5890" s="270" t="s">
        <v>11498</v>
      </c>
      <c r="C5890" s="270">
        <v>2710</v>
      </c>
      <c r="D5890" s="270">
        <v>1006</v>
      </c>
      <c r="E5890" s="270">
        <v>13</v>
      </c>
      <c r="F5890" s="270">
        <v>3.458181818181818</v>
      </c>
      <c r="G5890" s="270" t="s">
        <v>223</v>
      </c>
    </row>
    <row r="5891" spans="1:7">
      <c r="A5891" s="270" t="s">
        <v>11499</v>
      </c>
      <c r="B5891" s="270" t="s">
        <v>11500</v>
      </c>
      <c r="C5891" s="270">
        <v>2850</v>
      </c>
      <c r="D5891" s="270">
        <v>945</v>
      </c>
      <c r="E5891" s="270">
        <v>10</v>
      </c>
      <c r="F5891" s="270">
        <v>4</v>
      </c>
      <c r="G5891" s="270" t="s">
        <v>223</v>
      </c>
    </row>
    <row r="5892" spans="1:7">
      <c r="A5892" s="270" t="s">
        <v>11501</v>
      </c>
      <c r="B5892" s="270" t="s">
        <v>11502</v>
      </c>
      <c r="C5892" s="270">
        <v>2482</v>
      </c>
      <c r="D5892" s="270">
        <v>955.79499999999996</v>
      </c>
      <c r="E5892" s="270">
        <v>11</v>
      </c>
      <c r="F5892" s="270">
        <v>0.57999999999999996</v>
      </c>
      <c r="G5892" s="270" t="s">
        <v>220</v>
      </c>
    </row>
    <row r="5893" spans="1:7">
      <c r="A5893" s="270" t="s">
        <v>11503</v>
      </c>
      <c r="B5893" s="270" t="s">
        <v>11504</v>
      </c>
      <c r="C5893" s="270">
        <v>2571</v>
      </c>
      <c r="D5893" s="270">
        <v>1074.73</v>
      </c>
      <c r="E5893" s="270">
        <v>15</v>
      </c>
      <c r="F5893" s="270">
        <v>0.74</v>
      </c>
      <c r="G5893" s="270" t="s">
        <v>220</v>
      </c>
    </row>
    <row r="5894" spans="1:7">
      <c r="A5894" s="270" t="s">
        <v>11505</v>
      </c>
      <c r="B5894" s="270" t="s">
        <v>11506</v>
      </c>
      <c r="C5894" s="270">
        <v>2795</v>
      </c>
      <c r="D5894" s="270">
        <v>1028</v>
      </c>
      <c r="E5894" s="270">
        <v>14</v>
      </c>
      <c r="F5894" s="270">
        <v>1.7092537313432823</v>
      </c>
      <c r="G5894" s="270" t="s">
        <v>220</v>
      </c>
    </row>
    <row r="5895" spans="1:7">
      <c r="A5895" s="270" t="s">
        <v>11507</v>
      </c>
      <c r="B5895" s="270" t="s">
        <v>11508</v>
      </c>
      <c r="C5895" s="270">
        <v>2346</v>
      </c>
      <c r="D5895" s="270">
        <v>1005</v>
      </c>
      <c r="E5895" s="270">
        <v>13</v>
      </c>
      <c r="F5895" s="270">
        <v>3.043333333333333</v>
      </c>
      <c r="G5895" s="270" t="s">
        <v>223</v>
      </c>
    </row>
    <row r="5896" spans="1:7">
      <c r="A5896" s="270" t="s">
        <v>11509</v>
      </c>
      <c r="B5896" s="270" t="s">
        <v>11510</v>
      </c>
      <c r="C5896" s="270">
        <v>2832</v>
      </c>
      <c r="D5896" s="270">
        <v>927.02049999999997</v>
      </c>
      <c r="E5896" s="270">
        <v>10</v>
      </c>
      <c r="F5896" s="270">
        <v>8.48</v>
      </c>
      <c r="G5896" s="270" t="s">
        <v>226</v>
      </c>
    </row>
    <row r="5897" spans="1:7">
      <c r="A5897" s="270" t="s">
        <v>11511</v>
      </c>
      <c r="B5897" s="270" t="s">
        <v>11512</v>
      </c>
      <c r="C5897" s="270">
        <v>2840</v>
      </c>
      <c r="D5897" s="270">
        <v>973.74974999999995</v>
      </c>
      <c r="E5897" s="270">
        <v>11</v>
      </c>
      <c r="F5897" s="270">
        <v>13.54</v>
      </c>
      <c r="G5897" s="270" t="s">
        <v>229</v>
      </c>
    </row>
    <row r="5898" spans="1:7">
      <c r="A5898" s="270" t="s">
        <v>11513</v>
      </c>
      <c r="B5898" s="270" t="s">
        <v>11514</v>
      </c>
      <c r="C5898" s="270">
        <v>2795</v>
      </c>
      <c r="D5898" s="270">
        <v>966.4</v>
      </c>
      <c r="E5898" s="270">
        <v>11</v>
      </c>
      <c r="F5898" s="270">
        <v>1.7092537313432823</v>
      </c>
      <c r="G5898" s="270" t="s">
        <v>220</v>
      </c>
    </row>
    <row r="5899" spans="1:7">
      <c r="A5899" s="270" t="s">
        <v>11515</v>
      </c>
      <c r="B5899" s="270" t="s">
        <v>11516</v>
      </c>
      <c r="C5899" s="270">
        <v>2324</v>
      </c>
      <c r="D5899" s="270">
        <v>981.21281818181785</v>
      </c>
      <c r="E5899" s="270">
        <v>12</v>
      </c>
      <c r="F5899" s="270">
        <v>1.46</v>
      </c>
      <c r="G5899" s="270" t="s">
        <v>220</v>
      </c>
    </row>
    <row r="5900" spans="1:7">
      <c r="A5900" s="270" t="s">
        <v>11517</v>
      </c>
      <c r="B5900" s="270" t="s">
        <v>11518</v>
      </c>
      <c r="C5900" s="270">
        <v>2306</v>
      </c>
      <c r="D5900" s="270">
        <v>703.70699999999999</v>
      </c>
      <c r="E5900" s="270">
        <v>2</v>
      </c>
      <c r="F5900" s="270">
        <v>0</v>
      </c>
      <c r="G5900" s="270" t="s">
        <v>217</v>
      </c>
    </row>
    <row r="5901" spans="1:7">
      <c r="A5901" s="270" t="s">
        <v>11519</v>
      </c>
      <c r="B5901" s="270" t="s">
        <v>11520</v>
      </c>
      <c r="C5901" s="270">
        <v>2528</v>
      </c>
      <c r="D5901" s="270">
        <v>931.69399999999996</v>
      </c>
      <c r="E5901" s="270">
        <v>10</v>
      </c>
      <c r="F5901" s="270">
        <v>0.13</v>
      </c>
      <c r="G5901" s="270" t="s">
        <v>217</v>
      </c>
    </row>
    <row r="5902" spans="1:7">
      <c r="A5902" s="270" t="s">
        <v>11521</v>
      </c>
      <c r="B5902" s="270" t="s">
        <v>11522</v>
      </c>
      <c r="C5902" s="270">
        <v>2320</v>
      </c>
      <c r="D5902" s="270">
        <v>1034.5863999999999</v>
      </c>
      <c r="E5902" s="270">
        <v>14</v>
      </c>
      <c r="F5902" s="270">
        <v>7.0000000000000007E-2</v>
      </c>
      <c r="G5902" s="270" t="s">
        <v>217</v>
      </c>
    </row>
    <row r="5903" spans="1:7">
      <c r="A5903" s="270" t="s">
        <v>11523</v>
      </c>
      <c r="B5903" s="270" t="s">
        <v>11524</v>
      </c>
      <c r="C5903" s="270">
        <v>2320</v>
      </c>
      <c r="D5903" s="270">
        <v>1090.4290000000001</v>
      </c>
      <c r="E5903" s="270">
        <v>16</v>
      </c>
      <c r="F5903" s="270">
        <v>8.31</v>
      </c>
      <c r="G5903" s="270" t="s">
        <v>226</v>
      </c>
    </row>
    <row r="5904" spans="1:7">
      <c r="A5904" s="270" t="s">
        <v>11525</v>
      </c>
      <c r="B5904" s="270" t="s">
        <v>11524</v>
      </c>
      <c r="C5904" s="270">
        <v>2386</v>
      </c>
      <c r="D5904" s="270">
        <v>1090.4290000000001</v>
      </c>
      <c r="E5904" s="270">
        <v>16</v>
      </c>
      <c r="F5904" s="270">
        <v>8.31</v>
      </c>
      <c r="G5904" s="270" t="s">
        <v>226</v>
      </c>
    </row>
    <row r="5905" spans="1:7">
      <c r="A5905" s="270" t="s">
        <v>11526</v>
      </c>
      <c r="B5905" s="270" t="s">
        <v>11527</v>
      </c>
      <c r="C5905" s="270">
        <v>2580</v>
      </c>
      <c r="D5905" s="270">
        <v>978.57100000000003</v>
      </c>
      <c r="E5905" s="270">
        <v>12</v>
      </c>
      <c r="F5905" s="270">
        <v>2.1</v>
      </c>
      <c r="G5905" s="270" t="s">
        <v>220</v>
      </c>
    </row>
    <row r="5906" spans="1:7">
      <c r="A5906" s="270" t="s">
        <v>11528</v>
      </c>
      <c r="B5906" s="270" t="s">
        <v>11529</v>
      </c>
      <c r="C5906" s="270">
        <v>2800</v>
      </c>
      <c r="D5906" s="270">
        <v>1108</v>
      </c>
      <c r="E5906" s="270">
        <v>17</v>
      </c>
      <c r="F5906" s="270">
        <v>1.7994999999999997</v>
      </c>
      <c r="G5906" s="270" t="s">
        <v>220</v>
      </c>
    </row>
    <row r="5907" spans="1:7">
      <c r="A5907" s="270" t="s">
        <v>11530</v>
      </c>
      <c r="B5907" s="270" t="s">
        <v>11531</v>
      </c>
      <c r="C5907" s="270">
        <v>2264</v>
      </c>
      <c r="D5907" s="270">
        <v>974.96900000000005</v>
      </c>
      <c r="E5907" s="270">
        <v>11</v>
      </c>
      <c r="F5907" s="270">
        <v>0.16</v>
      </c>
      <c r="G5907" s="270" t="s">
        <v>217</v>
      </c>
    </row>
    <row r="5908" spans="1:7">
      <c r="A5908" s="270" t="s">
        <v>11532</v>
      </c>
      <c r="B5908" s="270" t="s">
        <v>11533</v>
      </c>
      <c r="C5908" s="270">
        <v>2321</v>
      </c>
      <c r="D5908" s="270">
        <v>1057</v>
      </c>
      <c r="E5908" s="270">
        <v>15</v>
      </c>
      <c r="F5908" s="270">
        <v>0.32277777777777766</v>
      </c>
      <c r="G5908" s="270" t="s">
        <v>220</v>
      </c>
    </row>
    <row r="5909" spans="1:7">
      <c r="A5909" s="270" t="s">
        <v>11534</v>
      </c>
      <c r="B5909" s="270" t="s">
        <v>11535</v>
      </c>
      <c r="C5909" s="270">
        <v>2850</v>
      </c>
      <c r="D5909" s="270">
        <v>943.29300000000001</v>
      </c>
      <c r="E5909" s="270">
        <v>10</v>
      </c>
      <c r="F5909" s="270">
        <v>2.79</v>
      </c>
      <c r="G5909" s="270" t="s">
        <v>223</v>
      </c>
    </row>
    <row r="5910" spans="1:7">
      <c r="A5910" s="270" t="s">
        <v>11536</v>
      </c>
      <c r="B5910" s="270" t="s">
        <v>11537</v>
      </c>
      <c r="C5910" s="270">
        <v>2820</v>
      </c>
      <c r="D5910" s="270">
        <v>1000.8164999999998</v>
      </c>
      <c r="E5910" s="270">
        <v>12</v>
      </c>
      <c r="F5910" s="270">
        <v>3.11</v>
      </c>
      <c r="G5910" s="270" t="s">
        <v>223</v>
      </c>
    </row>
    <row r="5911" spans="1:7">
      <c r="A5911" s="270" t="s">
        <v>11538</v>
      </c>
      <c r="B5911" s="270" t="s">
        <v>11539</v>
      </c>
      <c r="C5911" s="270">
        <v>2720</v>
      </c>
      <c r="D5911" s="270">
        <v>1001.817</v>
      </c>
      <c r="E5911" s="270">
        <v>13</v>
      </c>
      <c r="F5911" s="270">
        <v>1.72</v>
      </c>
      <c r="G5911" s="270" t="s">
        <v>220</v>
      </c>
    </row>
    <row r="5912" spans="1:7">
      <c r="A5912" s="270" t="s">
        <v>11540</v>
      </c>
      <c r="B5912" s="270" t="s">
        <v>11541</v>
      </c>
      <c r="C5912" s="270">
        <v>2795</v>
      </c>
      <c r="D5912" s="270">
        <v>981.03700000000003</v>
      </c>
      <c r="E5912" s="270">
        <v>12</v>
      </c>
      <c r="F5912" s="270">
        <v>0.85</v>
      </c>
      <c r="G5912" s="270" t="s">
        <v>220</v>
      </c>
    </row>
    <row r="5913" spans="1:7">
      <c r="A5913" s="270" t="s">
        <v>11542</v>
      </c>
      <c r="B5913" s="270" t="s">
        <v>11543</v>
      </c>
      <c r="C5913" s="270">
        <v>2756</v>
      </c>
      <c r="D5913" s="270">
        <v>1064.7449999999999</v>
      </c>
      <c r="E5913" s="270">
        <v>15</v>
      </c>
      <c r="F5913" s="270">
        <v>0</v>
      </c>
      <c r="G5913" s="270" t="s">
        <v>217</v>
      </c>
    </row>
    <row r="5914" spans="1:7">
      <c r="A5914" s="270" t="s">
        <v>11544</v>
      </c>
      <c r="B5914" s="270" t="s">
        <v>11545</v>
      </c>
      <c r="C5914" s="270">
        <v>2756</v>
      </c>
      <c r="D5914" s="270">
        <v>930.096</v>
      </c>
      <c r="E5914" s="270">
        <v>10</v>
      </c>
      <c r="F5914" s="270">
        <v>0</v>
      </c>
      <c r="G5914" s="270" t="s">
        <v>217</v>
      </c>
    </row>
    <row r="5915" spans="1:7">
      <c r="A5915" s="270" t="s">
        <v>11546</v>
      </c>
      <c r="B5915" s="270" t="s">
        <v>11547</v>
      </c>
      <c r="C5915" s="270">
        <v>2343</v>
      </c>
      <c r="D5915" s="270">
        <v>1011</v>
      </c>
      <c r="E5915" s="270">
        <v>13</v>
      </c>
      <c r="F5915" s="270">
        <v>3.8699999999999997</v>
      </c>
      <c r="G5915" s="270" t="s">
        <v>223</v>
      </c>
    </row>
    <row r="5916" spans="1:7">
      <c r="A5916" s="270" t="s">
        <v>11548</v>
      </c>
      <c r="B5916" s="270" t="s">
        <v>11549</v>
      </c>
      <c r="C5916" s="270">
        <v>2460</v>
      </c>
      <c r="D5916" s="270">
        <v>892</v>
      </c>
      <c r="E5916" s="270">
        <v>8</v>
      </c>
      <c r="F5916" s="270">
        <v>2.925238095238095</v>
      </c>
      <c r="G5916" s="270" t="s">
        <v>223</v>
      </c>
    </row>
    <row r="5917" spans="1:7">
      <c r="A5917" s="270" t="s">
        <v>11550</v>
      </c>
      <c r="B5917" s="270" t="s">
        <v>11551</v>
      </c>
      <c r="C5917" s="270">
        <v>2829</v>
      </c>
      <c r="D5917" s="270">
        <v>1076.634</v>
      </c>
      <c r="E5917" s="270">
        <v>16</v>
      </c>
      <c r="F5917" s="270">
        <v>6.4399999999999995</v>
      </c>
      <c r="G5917" s="270" t="s">
        <v>226</v>
      </c>
    </row>
    <row r="5918" spans="1:7">
      <c r="A5918" s="270" t="s">
        <v>11552</v>
      </c>
      <c r="B5918" s="270" t="s">
        <v>11553</v>
      </c>
      <c r="C5918" s="270">
        <v>2579</v>
      </c>
      <c r="D5918" s="270">
        <v>972.6</v>
      </c>
      <c r="E5918" s="270">
        <v>11</v>
      </c>
      <c r="F5918" s="270">
        <v>1.39</v>
      </c>
      <c r="G5918" s="270" t="s">
        <v>220</v>
      </c>
    </row>
    <row r="5919" spans="1:7">
      <c r="A5919" s="270" t="s">
        <v>11554</v>
      </c>
      <c r="B5919" s="270" t="s">
        <v>11555</v>
      </c>
      <c r="C5919" s="270">
        <v>2337</v>
      </c>
      <c r="D5919" s="270">
        <v>1043</v>
      </c>
      <c r="E5919" s="270">
        <v>14</v>
      </c>
      <c r="F5919" s="270">
        <v>2.61</v>
      </c>
      <c r="G5919" s="270" t="s">
        <v>223</v>
      </c>
    </row>
    <row r="5920" spans="1:7">
      <c r="A5920" s="270" t="s">
        <v>11556</v>
      </c>
      <c r="B5920" s="270" t="s">
        <v>11557</v>
      </c>
      <c r="C5920" s="270">
        <v>2429</v>
      </c>
      <c r="D5920" s="270">
        <v>904.71400000000006</v>
      </c>
      <c r="E5920" s="270">
        <v>9</v>
      </c>
      <c r="F5920" s="270">
        <v>1.4</v>
      </c>
      <c r="G5920" s="270" t="s">
        <v>220</v>
      </c>
    </row>
    <row r="5921" spans="1:7">
      <c r="A5921" s="270" t="s">
        <v>11558</v>
      </c>
      <c r="B5921" s="270" t="s">
        <v>11559</v>
      </c>
      <c r="C5921" s="270">
        <v>2631</v>
      </c>
      <c r="D5921" s="270">
        <v>1025</v>
      </c>
      <c r="E5921" s="270">
        <v>13</v>
      </c>
      <c r="F5921" s="270">
        <v>3.3611111111111112</v>
      </c>
      <c r="G5921" s="270" t="s">
        <v>223</v>
      </c>
    </row>
    <row r="5922" spans="1:7">
      <c r="A5922" s="270" t="s">
        <v>11560</v>
      </c>
      <c r="B5922" s="270" t="s">
        <v>11561</v>
      </c>
      <c r="C5922" s="270">
        <v>2777</v>
      </c>
      <c r="D5922" s="270">
        <v>1071.903</v>
      </c>
      <c r="E5922" s="270">
        <v>15</v>
      </c>
      <c r="F5922" s="270">
        <v>0</v>
      </c>
      <c r="G5922" s="270" t="s">
        <v>217</v>
      </c>
    </row>
    <row r="5923" spans="1:7">
      <c r="A5923" s="270" t="s">
        <v>11562</v>
      </c>
      <c r="B5923" s="270" t="s">
        <v>11563</v>
      </c>
      <c r="C5923" s="270">
        <v>2669</v>
      </c>
      <c r="D5923" s="270">
        <v>1026.8134000000002</v>
      </c>
      <c r="E5923" s="270">
        <v>14</v>
      </c>
      <c r="F5923" s="270">
        <v>6.42</v>
      </c>
      <c r="G5923" s="270" t="s">
        <v>226</v>
      </c>
    </row>
    <row r="5924" spans="1:7">
      <c r="A5924" s="270" t="s">
        <v>11564</v>
      </c>
      <c r="B5924" s="270" t="s">
        <v>11565</v>
      </c>
      <c r="C5924" s="270">
        <v>2153</v>
      </c>
      <c r="D5924" s="270">
        <v>1087.421</v>
      </c>
      <c r="E5924" s="270">
        <v>16</v>
      </c>
      <c r="F5924" s="270">
        <v>0</v>
      </c>
      <c r="G5924" s="270" t="s">
        <v>217</v>
      </c>
    </row>
    <row r="5925" spans="1:7">
      <c r="A5925" s="270" t="s">
        <v>11566</v>
      </c>
      <c r="B5925" s="270" t="s">
        <v>11567</v>
      </c>
      <c r="C5925" s="270">
        <v>2344</v>
      </c>
      <c r="D5925" s="270">
        <v>1056</v>
      </c>
      <c r="E5925" s="270">
        <v>15</v>
      </c>
      <c r="F5925" s="270">
        <v>2.52</v>
      </c>
      <c r="G5925" s="270" t="s">
        <v>223</v>
      </c>
    </row>
    <row r="5926" spans="1:7">
      <c r="A5926" s="270" t="s">
        <v>11568</v>
      </c>
      <c r="B5926" s="270" t="s">
        <v>11569</v>
      </c>
      <c r="C5926" s="270">
        <v>2810</v>
      </c>
      <c r="D5926" s="270">
        <v>997.95533333333356</v>
      </c>
      <c r="E5926" s="270">
        <v>12</v>
      </c>
      <c r="F5926" s="270">
        <v>3.04</v>
      </c>
      <c r="G5926" s="270" t="s">
        <v>223</v>
      </c>
    </row>
    <row r="5927" spans="1:7">
      <c r="A5927" s="270" t="s">
        <v>11570</v>
      </c>
      <c r="B5927" s="270" t="s">
        <v>11571</v>
      </c>
      <c r="C5927" s="270">
        <v>2640</v>
      </c>
      <c r="D5927" s="270">
        <v>1122.5740000000001</v>
      </c>
      <c r="E5927" s="270">
        <v>17</v>
      </c>
      <c r="F5927" s="270">
        <v>0.72</v>
      </c>
      <c r="G5927" s="270" t="s">
        <v>220</v>
      </c>
    </row>
    <row r="5928" spans="1:7">
      <c r="A5928" s="270" t="s">
        <v>11572</v>
      </c>
      <c r="B5928" s="270" t="s">
        <v>11573</v>
      </c>
      <c r="C5928" s="270">
        <v>2849</v>
      </c>
      <c r="D5928" s="270">
        <v>954</v>
      </c>
      <c r="E5928" s="270">
        <v>11</v>
      </c>
      <c r="F5928" s="270">
        <v>3.5684999999999993</v>
      </c>
      <c r="G5928" s="270" t="s">
        <v>223</v>
      </c>
    </row>
    <row r="5929" spans="1:7">
      <c r="A5929" s="270" t="s">
        <v>11574</v>
      </c>
      <c r="B5929" s="270" t="s">
        <v>11575</v>
      </c>
      <c r="C5929" s="270">
        <v>2422</v>
      </c>
      <c r="D5929" s="270">
        <v>985.95321739130429</v>
      </c>
      <c r="E5929" s="270">
        <v>12</v>
      </c>
      <c r="F5929" s="270">
        <v>2.2200000000000002</v>
      </c>
      <c r="G5929" s="270" t="s">
        <v>220</v>
      </c>
    </row>
    <row r="5930" spans="1:7">
      <c r="A5930" s="270" t="s">
        <v>11576</v>
      </c>
      <c r="B5930" s="270" t="s">
        <v>11577</v>
      </c>
      <c r="C5930" s="270">
        <v>2420</v>
      </c>
      <c r="D5930" s="270">
        <v>1018</v>
      </c>
      <c r="E5930" s="270">
        <v>13</v>
      </c>
      <c r="F5930" s="270">
        <v>1.1000000000000001</v>
      </c>
      <c r="G5930" s="270" t="s">
        <v>220</v>
      </c>
    </row>
    <row r="5931" spans="1:7">
      <c r="A5931" s="270" t="s">
        <v>11578</v>
      </c>
      <c r="B5931" s="270" t="s">
        <v>11579</v>
      </c>
      <c r="C5931" s="270">
        <v>2803</v>
      </c>
      <c r="D5931" s="270">
        <v>971</v>
      </c>
      <c r="E5931" s="270">
        <v>11</v>
      </c>
      <c r="F5931" s="270">
        <v>3.02</v>
      </c>
      <c r="G5931" s="270" t="s">
        <v>223</v>
      </c>
    </row>
    <row r="5932" spans="1:7">
      <c r="A5932" s="270" t="s">
        <v>11580</v>
      </c>
      <c r="B5932" s="270" t="s">
        <v>11581</v>
      </c>
      <c r="C5932" s="270">
        <v>2447</v>
      </c>
      <c r="D5932" s="270">
        <v>985</v>
      </c>
      <c r="E5932" s="270">
        <v>12</v>
      </c>
      <c r="F5932" s="270">
        <v>3.6222222222222222</v>
      </c>
      <c r="G5932" s="270" t="s">
        <v>223</v>
      </c>
    </row>
    <row r="5933" spans="1:7">
      <c r="A5933" s="270" t="s">
        <v>11582</v>
      </c>
      <c r="B5933" s="270" t="s">
        <v>11583</v>
      </c>
      <c r="C5933" s="270">
        <v>2871</v>
      </c>
      <c r="D5933" s="270">
        <v>1038</v>
      </c>
      <c r="E5933" s="270">
        <v>14</v>
      </c>
      <c r="F5933" s="270">
        <v>4.21</v>
      </c>
      <c r="G5933" s="270" t="s">
        <v>223</v>
      </c>
    </row>
    <row r="5934" spans="1:7">
      <c r="A5934" s="270" t="s">
        <v>11584</v>
      </c>
      <c r="B5934" s="270" t="s">
        <v>11585</v>
      </c>
      <c r="C5934" s="270">
        <v>2400</v>
      </c>
      <c r="D5934" s="270">
        <v>1010.6192222222222</v>
      </c>
      <c r="E5934" s="270">
        <v>13</v>
      </c>
      <c r="F5934" s="270">
        <v>6.68</v>
      </c>
      <c r="G5934" s="270" t="s">
        <v>226</v>
      </c>
    </row>
    <row r="5935" spans="1:7">
      <c r="A5935" s="270" t="s">
        <v>11586</v>
      </c>
      <c r="B5935" s="270" t="s">
        <v>11587</v>
      </c>
      <c r="C5935" s="270">
        <v>2795</v>
      </c>
      <c r="D5935" s="270">
        <v>1068</v>
      </c>
      <c r="E5935" s="270">
        <v>15</v>
      </c>
      <c r="F5935" s="270">
        <v>1.58</v>
      </c>
      <c r="G5935" s="270" t="s">
        <v>220</v>
      </c>
    </row>
    <row r="5936" spans="1:7">
      <c r="A5936" s="270" t="s">
        <v>11588</v>
      </c>
      <c r="B5936" s="270" t="s">
        <v>11589</v>
      </c>
      <c r="C5936" s="270">
        <v>2775</v>
      </c>
      <c r="D5936" s="270">
        <v>973.226</v>
      </c>
      <c r="E5936" s="270">
        <v>11</v>
      </c>
      <c r="F5936" s="270">
        <v>1.54</v>
      </c>
      <c r="G5936" s="270" t="s">
        <v>220</v>
      </c>
    </row>
    <row r="5937" spans="1:7">
      <c r="A5937" s="270" t="s">
        <v>11590</v>
      </c>
      <c r="B5937" s="270" t="s">
        <v>11591</v>
      </c>
      <c r="C5937" s="270">
        <v>2440</v>
      </c>
      <c r="D5937" s="270">
        <v>837</v>
      </c>
      <c r="E5937" s="270">
        <v>6</v>
      </c>
      <c r="F5937" s="270">
        <v>3.1791304347826088</v>
      </c>
      <c r="G5937" s="270" t="s">
        <v>223</v>
      </c>
    </row>
    <row r="5938" spans="1:7">
      <c r="A5938" s="270" t="s">
        <v>11592</v>
      </c>
      <c r="B5938" s="270" t="s">
        <v>11593</v>
      </c>
      <c r="C5938" s="270">
        <v>2606</v>
      </c>
      <c r="D5938" s="270" t="s">
        <v>356</v>
      </c>
      <c r="E5938" s="270" t="s">
        <v>885</v>
      </c>
      <c r="F5938" s="270">
        <v>0</v>
      </c>
      <c r="G5938" s="270" t="s">
        <v>217</v>
      </c>
    </row>
    <row r="5939" spans="1:7">
      <c r="A5939" s="270" t="s">
        <v>11594</v>
      </c>
      <c r="B5939" s="270" t="s">
        <v>11595</v>
      </c>
      <c r="C5939" s="270">
        <v>3690</v>
      </c>
      <c r="D5939" s="270" t="s">
        <v>356</v>
      </c>
      <c r="E5939" s="270" t="s">
        <v>2003</v>
      </c>
      <c r="F5939" s="270" t="s">
        <v>356</v>
      </c>
      <c r="G5939" s="270" t="s">
        <v>356</v>
      </c>
    </row>
    <row r="5940" spans="1:7">
      <c r="A5940" s="270" t="s">
        <v>11596</v>
      </c>
      <c r="B5940" s="270" t="s">
        <v>11597</v>
      </c>
      <c r="C5940" s="270">
        <v>2420</v>
      </c>
      <c r="D5940" s="270">
        <v>987.50299999999993</v>
      </c>
      <c r="E5940" s="270">
        <v>12</v>
      </c>
      <c r="F5940" s="270">
        <v>1.34</v>
      </c>
      <c r="G5940" s="270" t="s">
        <v>220</v>
      </c>
    </row>
    <row r="5941" spans="1:7">
      <c r="A5941" s="270" t="s">
        <v>11598</v>
      </c>
      <c r="B5941" s="270" t="s">
        <v>11599</v>
      </c>
      <c r="C5941" s="270">
        <v>2550</v>
      </c>
      <c r="D5941" s="270">
        <v>989.71400000000006</v>
      </c>
      <c r="E5941" s="270">
        <v>12</v>
      </c>
      <c r="F5941" s="270">
        <v>3.3419512195121941</v>
      </c>
      <c r="G5941" s="270" t="s">
        <v>223</v>
      </c>
    </row>
    <row r="5942" spans="1:7">
      <c r="A5942" s="270" t="s">
        <v>11600</v>
      </c>
      <c r="B5942" s="270" t="s">
        <v>11599</v>
      </c>
      <c r="C5942" s="270">
        <v>2622</v>
      </c>
      <c r="D5942" s="270">
        <v>0</v>
      </c>
      <c r="E5942" s="270">
        <v>1</v>
      </c>
      <c r="F5942" s="270">
        <v>2.2444444444444436</v>
      </c>
      <c r="G5942" s="270" t="s">
        <v>220</v>
      </c>
    </row>
    <row r="5943" spans="1:7">
      <c r="A5943" s="270" t="s">
        <v>11601</v>
      </c>
      <c r="B5943" s="270" t="s">
        <v>11602</v>
      </c>
      <c r="C5943" s="270">
        <v>2422</v>
      </c>
      <c r="D5943" s="270">
        <v>1008</v>
      </c>
      <c r="E5943" s="270">
        <v>13</v>
      </c>
      <c r="F5943" s="270">
        <v>2.7056666666666671</v>
      </c>
      <c r="G5943" s="270" t="s">
        <v>223</v>
      </c>
    </row>
    <row r="5944" spans="1:7">
      <c r="A5944" s="270" t="s">
        <v>11603</v>
      </c>
      <c r="B5944" s="270" t="s">
        <v>11604</v>
      </c>
      <c r="C5944" s="270">
        <v>2372</v>
      </c>
      <c r="D5944" s="270">
        <v>958.2047692307691</v>
      </c>
      <c r="E5944" s="270">
        <v>11</v>
      </c>
      <c r="F5944" s="270">
        <v>4.83</v>
      </c>
      <c r="G5944" s="270" t="s">
        <v>223</v>
      </c>
    </row>
    <row r="5945" spans="1:7">
      <c r="A5945" s="270" t="s">
        <v>11605</v>
      </c>
      <c r="B5945" s="270" t="s">
        <v>11606</v>
      </c>
      <c r="C5945" s="270">
        <v>2790</v>
      </c>
      <c r="D5945" s="270">
        <v>985</v>
      </c>
      <c r="E5945" s="270">
        <v>12</v>
      </c>
      <c r="F5945" s="270">
        <v>1.2458333333333333</v>
      </c>
      <c r="G5945" s="270" t="s">
        <v>220</v>
      </c>
    </row>
    <row r="5946" spans="1:7">
      <c r="A5946" s="270" t="s">
        <v>11607</v>
      </c>
      <c r="B5946" s="270" t="s">
        <v>11608</v>
      </c>
      <c r="C5946" s="270">
        <v>2790</v>
      </c>
      <c r="D5946" s="270">
        <v>991.26300000000003</v>
      </c>
      <c r="E5946" s="270">
        <v>12</v>
      </c>
      <c r="F5946" s="270">
        <v>1.2458333333333333</v>
      </c>
      <c r="G5946" s="270" t="s">
        <v>220</v>
      </c>
    </row>
    <row r="5947" spans="1:7">
      <c r="A5947" s="270" t="s">
        <v>11609</v>
      </c>
      <c r="B5947" s="270" t="s">
        <v>11610</v>
      </c>
      <c r="C5947" s="270">
        <v>2850</v>
      </c>
      <c r="D5947" s="270">
        <v>981.18399999999997</v>
      </c>
      <c r="E5947" s="270">
        <v>12</v>
      </c>
      <c r="F5947" s="270">
        <v>4.2</v>
      </c>
      <c r="G5947" s="270" t="s">
        <v>223</v>
      </c>
    </row>
    <row r="5948" spans="1:7">
      <c r="A5948" s="270" t="s">
        <v>11611</v>
      </c>
      <c r="B5948" s="270" t="s">
        <v>11612</v>
      </c>
      <c r="C5948" s="270">
        <v>2330</v>
      </c>
      <c r="D5948" s="270">
        <v>978.42399999999998</v>
      </c>
      <c r="E5948" s="270">
        <v>12</v>
      </c>
      <c r="F5948" s="270">
        <v>1.9385964912280704</v>
      </c>
      <c r="G5948" s="270" t="s">
        <v>220</v>
      </c>
    </row>
    <row r="5949" spans="1:7">
      <c r="A5949" s="270" t="s">
        <v>11613</v>
      </c>
      <c r="B5949" s="270" t="s">
        <v>11614</v>
      </c>
      <c r="C5949" s="270">
        <v>2850</v>
      </c>
      <c r="D5949" s="270">
        <v>1008.1291973684209</v>
      </c>
      <c r="E5949" s="270">
        <v>13</v>
      </c>
      <c r="F5949" s="270">
        <v>3.27</v>
      </c>
      <c r="G5949" s="270" t="s">
        <v>223</v>
      </c>
    </row>
    <row r="5950" spans="1:7">
      <c r="A5950" s="270" t="s">
        <v>11615</v>
      </c>
      <c r="B5950" s="270" t="s">
        <v>11616</v>
      </c>
      <c r="C5950" s="270">
        <v>2205</v>
      </c>
      <c r="D5950" s="270">
        <v>985.41399999999999</v>
      </c>
      <c r="E5950" s="270">
        <v>12</v>
      </c>
      <c r="F5950" s="270">
        <v>0</v>
      </c>
      <c r="G5950" s="270" t="s">
        <v>217</v>
      </c>
    </row>
    <row r="5951" spans="1:7">
      <c r="A5951" s="270" t="s">
        <v>11617</v>
      </c>
      <c r="B5951" s="270" t="s">
        <v>11618</v>
      </c>
      <c r="C5951" s="270">
        <v>2580</v>
      </c>
      <c r="D5951" s="270">
        <v>1068.0360000000001</v>
      </c>
      <c r="E5951" s="270">
        <v>15</v>
      </c>
      <c r="F5951" s="270">
        <v>1.1399999999999999</v>
      </c>
      <c r="G5951" s="270" t="s">
        <v>220</v>
      </c>
    </row>
    <row r="5952" spans="1:7">
      <c r="A5952" s="270" t="s">
        <v>11619</v>
      </c>
      <c r="B5952" s="270" t="s">
        <v>11618</v>
      </c>
      <c r="C5952" s="270">
        <v>2581</v>
      </c>
      <c r="D5952" s="270">
        <v>1068.0360000000001</v>
      </c>
      <c r="E5952" s="270">
        <v>15</v>
      </c>
      <c r="F5952" s="270">
        <v>1.1399999999999999</v>
      </c>
      <c r="G5952" s="270" t="s">
        <v>220</v>
      </c>
    </row>
    <row r="5953" spans="1:7">
      <c r="A5953" s="270" t="s">
        <v>11620</v>
      </c>
      <c r="B5953" s="270" t="s">
        <v>11621</v>
      </c>
      <c r="C5953" s="270">
        <v>2325</v>
      </c>
      <c r="D5953" s="270">
        <v>1003.2</v>
      </c>
      <c r="E5953" s="270">
        <v>13</v>
      </c>
      <c r="F5953" s="270">
        <v>1.33</v>
      </c>
      <c r="G5953" s="270" t="s">
        <v>220</v>
      </c>
    </row>
    <row r="5954" spans="1:7">
      <c r="A5954" s="270" t="s">
        <v>11622</v>
      </c>
      <c r="B5954" s="270" t="s">
        <v>11623</v>
      </c>
      <c r="C5954" s="270">
        <v>2350</v>
      </c>
      <c r="D5954" s="270">
        <v>1014</v>
      </c>
      <c r="E5954" s="270">
        <v>13</v>
      </c>
      <c r="F5954" s="270">
        <v>4</v>
      </c>
      <c r="G5954" s="270" t="s">
        <v>223</v>
      </c>
    </row>
    <row r="5955" spans="1:7">
      <c r="A5955" s="270" t="s">
        <v>11624</v>
      </c>
      <c r="B5955" s="270" t="s">
        <v>11625</v>
      </c>
      <c r="C5955" s="270">
        <v>2477</v>
      </c>
      <c r="D5955" s="270">
        <v>1045.5740000000001</v>
      </c>
      <c r="E5955" s="270">
        <v>14</v>
      </c>
      <c r="F5955" s="270">
        <v>0.62</v>
      </c>
      <c r="G5955" s="270" t="s">
        <v>220</v>
      </c>
    </row>
    <row r="5956" spans="1:7">
      <c r="A5956" s="270" t="s">
        <v>11626</v>
      </c>
      <c r="B5956" s="270" t="s">
        <v>11627</v>
      </c>
      <c r="C5956" s="270">
        <v>2500</v>
      </c>
      <c r="D5956" s="270">
        <v>992.21350000000007</v>
      </c>
      <c r="E5956" s="270">
        <v>12</v>
      </c>
      <c r="F5956" s="270">
        <v>0.29749999999999999</v>
      </c>
      <c r="G5956" s="270" t="s">
        <v>220</v>
      </c>
    </row>
    <row r="5957" spans="1:7">
      <c r="A5957" s="270" t="s">
        <v>11628</v>
      </c>
      <c r="B5957" s="270" t="s">
        <v>11629</v>
      </c>
      <c r="C5957" s="270">
        <v>2500</v>
      </c>
      <c r="D5957" s="270">
        <v>950.42100000000005</v>
      </c>
      <c r="E5957" s="270">
        <v>10</v>
      </c>
      <c r="F5957" s="270">
        <v>0.1</v>
      </c>
      <c r="G5957" s="270" t="s">
        <v>217</v>
      </c>
    </row>
    <row r="5958" spans="1:7">
      <c r="A5958" s="270" t="s">
        <v>11630</v>
      </c>
      <c r="B5958" s="270" t="s">
        <v>11631</v>
      </c>
      <c r="C5958" s="270">
        <v>2065</v>
      </c>
      <c r="D5958" s="270">
        <v>1112.6030000000001</v>
      </c>
      <c r="E5958" s="270">
        <v>17</v>
      </c>
      <c r="F5958" s="270">
        <v>0</v>
      </c>
      <c r="G5958" s="270" t="s">
        <v>217</v>
      </c>
    </row>
    <row r="5959" spans="1:7">
      <c r="A5959" s="270" t="s">
        <v>11632</v>
      </c>
      <c r="B5959" s="270" t="s">
        <v>11633</v>
      </c>
      <c r="C5959" s="270">
        <v>2540</v>
      </c>
      <c r="D5959" s="270">
        <v>1103.78</v>
      </c>
      <c r="E5959" s="270">
        <v>17</v>
      </c>
      <c r="F5959" s="270">
        <v>0.95081632653061199</v>
      </c>
      <c r="G5959" s="270" t="s">
        <v>220</v>
      </c>
    </row>
    <row r="5960" spans="1:7">
      <c r="A5960" s="270" t="s">
        <v>11634</v>
      </c>
      <c r="B5960" s="270" t="s">
        <v>11635</v>
      </c>
      <c r="C5960" s="270">
        <v>2354</v>
      </c>
      <c r="D5960" s="270">
        <v>959.5</v>
      </c>
      <c r="E5960" s="270">
        <v>11</v>
      </c>
      <c r="F5960" s="270">
        <v>3.33</v>
      </c>
      <c r="G5960" s="270" t="s">
        <v>223</v>
      </c>
    </row>
    <row r="5961" spans="1:7">
      <c r="A5961" s="270" t="s">
        <v>11636</v>
      </c>
      <c r="B5961" s="270" t="s">
        <v>11637</v>
      </c>
      <c r="C5961" s="270">
        <v>2408</v>
      </c>
      <c r="D5961" s="270">
        <v>1019.8752500000001</v>
      </c>
      <c r="E5961" s="270">
        <v>13</v>
      </c>
      <c r="F5961" s="270">
        <v>5.83</v>
      </c>
      <c r="G5961" s="270" t="s">
        <v>223</v>
      </c>
    </row>
    <row r="5962" spans="1:7">
      <c r="A5962" s="270" t="s">
        <v>11638</v>
      </c>
      <c r="B5962" s="270" t="s">
        <v>11639</v>
      </c>
      <c r="C5962" s="270">
        <v>2653</v>
      </c>
      <c r="D5962" s="270">
        <v>1008.437076923077</v>
      </c>
      <c r="E5962" s="270">
        <v>13</v>
      </c>
      <c r="F5962" s="270">
        <v>2.77</v>
      </c>
      <c r="G5962" s="270" t="s">
        <v>223</v>
      </c>
    </row>
    <row r="5963" spans="1:7">
      <c r="A5963" s="270" t="s">
        <v>11640</v>
      </c>
      <c r="B5963" s="270" t="s">
        <v>11641</v>
      </c>
      <c r="C5963" s="270">
        <v>2550</v>
      </c>
      <c r="D5963" s="270">
        <v>974.66700000000003</v>
      </c>
      <c r="E5963" s="270">
        <v>11</v>
      </c>
      <c r="F5963" s="270">
        <v>3.32</v>
      </c>
      <c r="G5963" s="270" t="s">
        <v>223</v>
      </c>
    </row>
    <row r="5964" spans="1:7">
      <c r="A5964" s="270" t="s">
        <v>11642</v>
      </c>
      <c r="B5964" s="270" t="s">
        <v>11643</v>
      </c>
      <c r="C5964" s="270">
        <v>2515</v>
      </c>
      <c r="D5964" s="270">
        <v>1085.731</v>
      </c>
      <c r="E5964" s="270">
        <v>16</v>
      </c>
      <c r="F5964" s="270">
        <v>0.06</v>
      </c>
      <c r="G5964" s="270" t="s">
        <v>217</v>
      </c>
    </row>
    <row r="5965" spans="1:7">
      <c r="A5965" s="270" t="s">
        <v>11644</v>
      </c>
      <c r="B5965" s="270" t="s">
        <v>11645</v>
      </c>
      <c r="C5965" s="270">
        <v>2460</v>
      </c>
      <c r="D5965" s="270">
        <v>892</v>
      </c>
      <c r="E5965" s="270">
        <v>8</v>
      </c>
      <c r="F5965" s="270">
        <v>2.925238095238095</v>
      </c>
      <c r="G5965" s="270" t="s">
        <v>223</v>
      </c>
    </row>
    <row r="5966" spans="1:7">
      <c r="A5966" s="270" t="s">
        <v>11646</v>
      </c>
      <c r="B5966" s="270" t="s">
        <v>11647</v>
      </c>
      <c r="C5966" s="270">
        <v>2587</v>
      </c>
      <c r="D5966" s="270">
        <v>1019</v>
      </c>
      <c r="E5966" s="270">
        <v>13</v>
      </c>
      <c r="F5966" s="270">
        <v>2.29</v>
      </c>
      <c r="G5966" s="270" t="s">
        <v>220</v>
      </c>
    </row>
    <row r="5967" spans="1:7">
      <c r="A5967" s="270" t="s">
        <v>11648</v>
      </c>
      <c r="B5967" s="270" t="s">
        <v>11649</v>
      </c>
      <c r="C5967" s="270">
        <v>2580</v>
      </c>
      <c r="D5967" s="270">
        <v>1006.182</v>
      </c>
      <c r="E5967" s="270">
        <v>13</v>
      </c>
      <c r="F5967" s="270">
        <v>1.6700000000000004</v>
      </c>
      <c r="G5967" s="270" t="s">
        <v>220</v>
      </c>
    </row>
    <row r="5968" spans="1:7">
      <c r="A5968" s="270" t="s">
        <v>11650</v>
      </c>
      <c r="B5968" s="270" t="s">
        <v>11651</v>
      </c>
      <c r="C5968" s="270">
        <v>2832</v>
      </c>
      <c r="D5968" s="270">
        <v>927.02049999999997</v>
      </c>
      <c r="E5968" s="270">
        <v>10</v>
      </c>
      <c r="F5968" s="270">
        <v>7.45</v>
      </c>
      <c r="G5968" s="270" t="s">
        <v>226</v>
      </c>
    </row>
    <row r="5969" spans="1:7">
      <c r="A5969" s="270" t="s">
        <v>11652</v>
      </c>
      <c r="B5969" s="270" t="s">
        <v>11653</v>
      </c>
      <c r="C5969" s="270">
        <v>2731</v>
      </c>
      <c r="D5969" s="270">
        <v>1043.423</v>
      </c>
      <c r="E5969" s="270">
        <v>14</v>
      </c>
      <c r="F5969" s="270">
        <v>2.82</v>
      </c>
      <c r="G5969" s="270" t="s">
        <v>223</v>
      </c>
    </row>
    <row r="5970" spans="1:7">
      <c r="A5970" s="270" t="s">
        <v>11654</v>
      </c>
      <c r="B5970" s="270" t="s">
        <v>11655</v>
      </c>
      <c r="C5970" s="270">
        <v>2340</v>
      </c>
      <c r="D5970" s="270">
        <v>999.88889743589766</v>
      </c>
      <c r="E5970" s="270">
        <v>12</v>
      </c>
      <c r="F5970" s="270">
        <v>3.31</v>
      </c>
      <c r="G5970" s="270" t="s">
        <v>223</v>
      </c>
    </row>
    <row r="5971" spans="1:7">
      <c r="A5971" s="270" t="s">
        <v>11656</v>
      </c>
      <c r="B5971" s="270" t="s">
        <v>11657</v>
      </c>
      <c r="C5971" s="270">
        <v>2756</v>
      </c>
      <c r="D5971" s="270">
        <v>961.91700000000003</v>
      </c>
      <c r="E5971" s="270">
        <v>11</v>
      </c>
      <c r="F5971" s="270">
        <v>0.87230769230769223</v>
      </c>
      <c r="G5971" s="270" t="s">
        <v>220</v>
      </c>
    </row>
    <row r="5972" spans="1:7">
      <c r="A5972" s="270" t="s">
        <v>11658</v>
      </c>
      <c r="B5972" s="270" t="s">
        <v>11659</v>
      </c>
      <c r="C5972" s="270">
        <v>2280</v>
      </c>
      <c r="D5972" s="270">
        <v>994.80012499999998</v>
      </c>
      <c r="E5972" s="270">
        <v>12</v>
      </c>
      <c r="F5972" s="270">
        <v>0</v>
      </c>
      <c r="G5972" s="270" t="s">
        <v>217</v>
      </c>
    </row>
    <row r="5973" spans="1:7">
      <c r="A5973" s="270" t="s">
        <v>11660</v>
      </c>
      <c r="B5973" s="270" t="s">
        <v>11661</v>
      </c>
      <c r="C5973" s="270">
        <v>2551</v>
      </c>
      <c r="D5973" s="270">
        <v>1028</v>
      </c>
      <c r="E5973" s="270">
        <v>14</v>
      </c>
      <c r="F5973" s="270">
        <v>4.5650000000000004</v>
      </c>
      <c r="G5973" s="270" t="s">
        <v>223</v>
      </c>
    </row>
    <row r="5974" spans="1:7">
      <c r="A5974" s="270" t="s">
        <v>11662</v>
      </c>
      <c r="B5974" s="270" t="s">
        <v>11663</v>
      </c>
      <c r="C5974" s="270">
        <v>2551</v>
      </c>
      <c r="D5974" s="270">
        <v>1014.759</v>
      </c>
      <c r="E5974" s="270">
        <v>13</v>
      </c>
      <c r="F5974" s="270">
        <v>4.95</v>
      </c>
      <c r="G5974" s="270" t="s">
        <v>223</v>
      </c>
    </row>
    <row r="5975" spans="1:7">
      <c r="A5975" s="270" t="s">
        <v>11664</v>
      </c>
      <c r="B5975" s="270" t="s">
        <v>11665</v>
      </c>
      <c r="C5975" s="270">
        <v>2256</v>
      </c>
      <c r="D5975" s="270">
        <v>1042</v>
      </c>
      <c r="E5975" s="270">
        <v>14</v>
      </c>
      <c r="F5975" s="270">
        <v>0.35</v>
      </c>
      <c r="G5975" s="270" t="s">
        <v>220</v>
      </c>
    </row>
    <row r="5976" spans="1:7">
      <c r="A5976" s="270" t="s">
        <v>11666</v>
      </c>
      <c r="B5976" s="270" t="s">
        <v>11667</v>
      </c>
      <c r="C5976" s="270">
        <v>2729</v>
      </c>
      <c r="D5976" s="270">
        <v>1046</v>
      </c>
      <c r="E5976" s="270">
        <v>14</v>
      </c>
      <c r="F5976" s="270">
        <v>1.99</v>
      </c>
      <c r="G5976" s="270" t="s">
        <v>220</v>
      </c>
    </row>
    <row r="5977" spans="1:7">
      <c r="A5977" s="270" t="s">
        <v>11668</v>
      </c>
      <c r="B5977" s="270" t="s">
        <v>11669</v>
      </c>
      <c r="C5977" s="270">
        <v>2831</v>
      </c>
      <c r="D5977" s="270">
        <v>995.18200000000002</v>
      </c>
      <c r="E5977" s="270">
        <v>12</v>
      </c>
      <c r="F5977" s="270">
        <v>2.5299999999999998</v>
      </c>
      <c r="G5977" s="270" t="s">
        <v>223</v>
      </c>
    </row>
    <row r="5978" spans="1:7">
      <c r="A5978" s="270" t="s">
        <v>11670</v>
      </c>
      <c r="B5978" s="270" t="s">
        <v>11671</v>
      </c>
      <c r="C5978" s="270">
        <v>2480</v>
      </c>
      <c r="D5978" s="270">
        <v>984.46600000000012</v>
      </c>
      <c r="E5978" s="270">
        <v>12</v>
      </c>
      <c r="F5978" s="270">
        <v>1.27</v>
      </c>
      <c r="G5978" s="270" t="s">
        <v>220</v>
      </c>
    </row>
    <row r="5979" spans="1:7">
      <c r="A5979" s="270" t="s">
        <v>11672</v>
      </c>
      <c r="B5979" s="270" t="s">
        <v>11673</v>
      </c>
      <c r="C5979" s="270">
        <v>2530</v>
      </c>
      <c r="D5979" s="270">
        <v>1054.636</v>
      </c>
      <c r="E5979" s="270">
        <v>15</v>
      </c>
      <c r="F5979" s="270">
        <v>0.14000000000000001</v>
      </c>
      <c r="G5979" s="270" t="s">
        <v>217</v>
      </c>
    </row>
    <row r="5980" spans="1:7">
      <c r="A5980" s="270" t="s">
        <v>11674</v>
      </c>
      <c r="B5980" s="270" t="s">
        <v>11675</v>
      </c>
      <c r="C5980" s="270">
        <v>2346</v>
      </c>
      <c r="D5980" s="270">
        <v>1005</v>
      </c>
      <c r="E5980" s="270">
        <v>13</v>
      </c>
      <c r="F5980" s="270">
        <v>3.043333333333333</v>
      </c>
      <c r="G5980" s="270" t="s">
        <v>223</v>
      </c>
    </row>
    <row r="5981" spans="1:7">
      <c r="A5981" s="270" t="s">
        <v>11676</v>
      </c>
      <c r="B5981" s="270" t="s">
        <v>11677</v>
      </c>
      <c r="C5981" s="270">
        <v>2350</v>
      </c>
      <c r="D5981" s="270">
        <v>1047</v>
      </c>
      <c r="E5981" s="270">
        <v>14</v>
      </c>
      <c r="F5981" s="270">
        <v>4.68</v>
      </c>
      <c r="G5981" s="270" t="s">
        <v>223</v>
      </c>
    </row>
    <row r="5982" spans="1:7">
      <c r="A5982" s="270" t="s">
        <v>11678</v>
      </c>
      <c r="B5982" s="270" t="s">
        <v>11679</v>
      </c>
      <c r="C5982" s="270">
        <v>2322</v>
      </c>
      <c r="D5982" s="270">
        <v>826.17399999999998</v>
      </c>
      <c r="E5982" s="270">
        <v>6</v>
      </c>
      <c r="F5982" s="270">
        <v>0.02</v>
      </c>
      <c r="G5982" s="270" t="s">
        <v>217</v>
      </c>
    </row>
    <row r="5983" spans="1:7">
      <c r="A5983" s="270" t="s">
        <v>11680</v>
      </c>
      <c r="B5983" s="270" t="s">
        <v>11681</v>
      </c>
      <c r="C5983" s="270">
        <v>2560</v>
      </c>
      <c r="D5983" s="270">
        <v>808.74099999999999</v>
      </c>
      <c r="E5983" s="270">
        <v>5</v>
      </c>
      <c r="F5983" s="270">
        <v>5.1428571428571428E-2</v>
      </c>
      <c r="G5983" s="270" t="s">
        <v>217</v>
      </c>
    </row>
    <row r="5984" spans="1:7">
      <c r="A5984" s="270" t="s">
        <v>11682</v>
      </c>
      <c r="B5984" s="270" t="s">
        <v>11683</v>
      </c>
      <c r="C5984" s="270">
        <v>2472</v>
      </c>
      <c r="D5984" s="270">
        <v>960.26499999999999</v>
      </c>
      <c r="E5984" s="270">
        <v>11</v>
      </c>
      <c r="F5984" s="270">
        <v>1.48</v>
      </c>
      <c r="G5984" s="270" t="s">
        <v>220</v>
      </c>
    </row>
    <row r="5985" spans="1:7">
      <c r="A5985" s="270" t="s">
        <v>11684</v>
      </c>
      <c r="B5985" s="270" t="s">
        <v>11683</v>
      </c>
      <c r="C5985" s="270">
        <v>2538</v>
      </c>
      <c r="D5985" s="270">
        <v>964.08199999999999</v>
      </c>
      <c r="E5985" s="270">
        <v>11</v>
      </c>
      <c r="F5985" s="270">
        <v>1.48</v>
      </c>
      <c r="G5985" s="270" t="s">
        <v>220</v>
      </c>
    </row>
    <row r="5986" spans="1:7">
      <c r="A5986" s="270" t="s">
        <v>11685</v>
      </c>
      <c r="B5986" s="270" t="s">
        <v>11686</v>
      </c>
      <c r="C5986" s="270">
        <v>2767</v>
      </c>
      <c r="D5986" s="270">
        <v>1032.67</v>
      </c>
      <c r="E5986" s="270">
        <v>14</v>
      </c>
      <c r="F5986" s="270">
        <v>0</v>
      </c>
      <c r="G5986" s="270" t="s">
        <v>217</v>
      </c>
    </row>
    <row r="5987" spans="1:7">
      <c r="A5987" s="270" t="s">
        <v>11687</v>
      </c>
      <c r="B5987" s="270" t="s">
        <v>11688</v>
      </c>
      <c r="C5987" s="270">
        <v>2476</v>
      </c>
      <c r="D5987" s="270">
        <v>927.81799999999998</v>
      </c>
      <c r="E5987" s="270">
        <v>10</v>
      </c>
      <c r="F5987" s="270">
        <v>3.42</v>
      </c>
      <c r="G5987" s="270" t="s">
        <v>223</v>
      </c>
    </row>
    <row r="5988" spans="1:7">
      <c r="A5988" s="270" t="s">
        <v>11689</v>
      </c>
      <c r="B5988" s="270" t="s">
        <v>11690</v>
      </c>
      <c r="C5988" s="270">
        <v>2658</v>
      </c>
      <c r="D5988" s="270">
        <v>1032.8918333333334</v>
      </c>
      <c r="E5988" s="270">
        <v>14</v>
      </c>
      <c r="F5988" s="270">
        <v>2.82</v>
      </c>
      <c r="G5988" s="270" t="s">
        <v>223</v>
      </c>
    </row>
    <row r="5989" spans="1:7">
      <c r="A5989" s="270" t="s">
        <v>11691</v>
      </c>
      <c r="B5989" s="270" t="s">
        <v>11692</v>
      </c>
      <c r="C5989" s="270">
        <v>2463</v>
      </c>
      <c r="D5989" s="270">
        <v>961.6</v>
      </c>
      <c r="E5989" s="270">
        <v>11</v>
      </c>
      <c r="F5989" s="270">
        <v>2.2520000000000002</v>
      </c>
      <c r="G5989" s="270" t="s">
        <v>220</v>
      </c>
    </row>
    <row r="5990" spans="1:7">
      <c r="A5990" s="270" t="s">
        <v>11693</v>
      </c>
      <c r="B5990" s="270" t="s">
        <v>11694</v>
      </c>
      <c r="C5990" s="270">
        <v>2778</v>
      </c>
      <c r="D5990" s="270">
        <v>1059.126</v>
      </c>
      <c r="E5990" s="270">
        <v>15</v>
      </c>
      <c r="F5990" s="270">
        <v>0.04</v>
      </c>
      <c r="G5990" s="270" t="s">
        <v>217</v>
      </c>
    </row>
    <row r="5991" spans="1:7">
      <c r="A5991" s="270" t="s">
        <v>11695</v>
      </c>
      <c r="B5991" s="270" t="s">
        <v>11696</v>
      </c>
      <c r="C5991" s="270">
        <v>2535</v>
      </c>
      <c r="D5991" s="270">
        <v>1098</v>
      </c>
      <c r="E5991" s="270">
        <v>16</v>
      </c>
      <c r="F5991" s="270">
        <v>0.81083333333333341</v>
      </c>
      <c r="G5991" s="270" t="s">
        <v>220</v>
      </c>
    </row>
    <row r="5992" spans="1:7">
      <c r="A5992" s="270" t="s">
        <v>11697</v>
      </c>
      <c r="B5992" s="270" t="s">
        <v>11698</v>
      </c>
      <c r="C5992" s="270">
        <v>2535</v>
      </c>
      <c r="D5992" s="270">
        <v>1078.3021333333334</v>
      </c>
      <c r="E5992" s="270">
        <v>16</v>
      </c>
      <c r="F5992" s="270">
        <v>0.95</v>
      </c>
      <c r="G5992" s="270" t="s">
        <v>220</v>
      </c>
    </row>
    <row r="5993" spans="1:7">
      <c r="A5993" s="270" t="s">
        <v>11699</v>
      </c>
      <c r="B5993" s="270" t="s">
        <v>11700</v>
      </c>
      <c r="C5993" s="270">
        <v>2580</v>
      </c>
      <c r="D5993" s="270">
        <v>1052</v>
      </c>
      <c r="E5993" s="270">
        <v>15</v>
      </c>
      <c r="F5993" s="270">
        <v>1.63</v>
      </c>
      <c r="G5993" s="270" t="s">
        <v>220</v>
      </c>
    </row>
    <row r="5994" spans="1:7">
      <c r="A5994" s="270" t="s">
        <v>11701</v>
      </c>
      <c r="B5994" s="270" t="s">
        <v>11702</v>
      </c>
      <c r="C5994" s="270">
        <v>2720</v>
      </c>
      <c r="D5994" s="270">
        <v>1020.8341999999999</v>
      </c>
      <c r="E5994" s="270">
        <v>13</v>
      </c>
      <c r="F5994" s="270">
        <v>2.0099999999999998</v>
      </c>
      <c r="G5994" s="270" t="s">
        <v>220</v>
      </c>
    </row>
    <row r="5995" spans="1:7">
      <c r="A5995" s="270" t="s">
        <v>11703</v>
      </c>
      <c r="B5995" s="270" t="s">
        <v>11704</v>
      </c>
      <c r="C5995" s="270">
        <v>2372</v>
      </c>
      <c r="D5995" s="270">
        <v>1061.645</v>
      </c>
      <c r="E5995" s="270">
        <v>15</v>
      </c>
      <c r="F5995" s="270">
        <v>4.03</v>
      </c>
      <c r="G5995" s="270" t="s">
        <v>223</v>
      </c>
    </row>
    <row r="5996" spans="1:7">
      <c r="A5996" s="270" t="s">
        <v>11705</v>
      </c>
      <c r="B5996" s="270" t="s">
        <v>11704</v>
      </c>
      <c r="C5996" s="270">
        <v>2536</v>
      </c>
      <c r="D5996" s="270">
        <v>1040.2</v>
      </c>
      <c r="E5996" s="270">
        <v>14</v>
      </c>
      <c r="F5996" s="270">
        <v>4.03</v>
      </c>
      <c r="G5996" s="270" t="s">
        <v>223</v>
      </c>
    </row>
    <row r="5997" spans="1:7">
      <c r="A5997" s="270" t="s">
        <v>11706</v>
      </c>
      <c r="B5997" s="270" t="s">
        <v>11704</v>
      </c>
      <c r="C5997" s="270">
        <v>2575</v>
      </c>
      <c r="D5997" s="270">
        <v>1061.645</v>
      </c>
      <c r="E5997" s="270">
        <v>15</v>
      </c>
      <c r="F5997" s="270">
        <v>4.03</v>
      </c>
      <c r="G5997" s="270" t="s">
        <v>223</v>
      </c>
    </row>
    <row r="5998" spans="1:7">
      <c r="A5998" s="270" t="s">
        <v>11707</v>
      </c>
      <c r="B5998" s="270" t="s">
        <v>11708</v>
      </c>
      <c r="C5998" s="270">
        <v>2480</v>
      </c>
      <c r="D5998" s="270">
        <v>1030.2570000000001</v>
      </c>
      <c r="E5998" s="270">
        <v>14</v>
      </c>
      <c r="F5998" s="270">
        <v>0.65</v>
      </c>
      <c r="G5998" s="270" t="s">
        <v>220</v>
      </c>
    </row>
    <row r="5999" spans="1:7">
      <c r="A5999" s="270" t="s">
        <v>11709</v>
      </c>
      <c r="B5999" s="270" t="s">
        <v>11710</v>
      </c>
      <c r="C5999" s="270">
        <v>2474</v>
      </c>
      <c r="D5999" s="270">
        <v>926.52013043478246</v>
      </c>
      <c r="E5999" s="270">
        <v>10</v>
      </c>
      <c r="F5999" s="270">
        <v>1.25</v>
      </c>
      <c r="G5999" s="270" t="s">
        <v>220</v>
      </c>
    </row>
    <row r="6000" spans="1:7">
      <c r="A6000" s="270" t="s">
        <v>11711</v>
      </c>
      <c r="B6000" s="270" t="s">
        <v>11712</v>
      </c>
      <c r="C6000" s="270">
        <v>2164</v>
      </c>
      <c r="D6000" s="270">
        <v>998.17600000000004</v>
      </c>
      <c r="E6000" s="270">
        <v>12</v>
      </c>
      <c r="F6000" s="270">
        <v>0</v>
      </c>
      <c r="G6000" s="270" t="s">
        <v>217</v>
      </c>
    </row>
    <row r="6001" spans="1:7">
      <c r="A6001" s="270" t="s">
        <v>11713</v>
      </c>
      <c r="B6001" s="270" t="s">
        <v>11714</v>
      </c>
      <c r="C6001" s="270">
        <v>2284</v>
      </c>
      <c r="D6001" s="270">
        <v>998.87</v>
      </c>
      <c r="E6001" s="270">
        <v>12</v>
      </c>
      <c r="F6001" s="270">
        <v>0</v>
      </c>
      <c r="G6001" s="270" t="s">
        <v>217</v>
      </c>
    </row>
    <row r="6002" spans="1:7">
      <c r="A6002" s="270" t="s">
        <v>11715</v>
      </c>
      <c r="B6002" s="270" t="s">
        <v>11716</v>
      </c>
      <c r="C6002" s="270">
        <v>2372</v>
      </c>
      <c r="D6002" s="270">
        <v>999.09299999999996</v>
      </c>
      <c r="E6002" s="270">
        <v>12</v>
      </c>
      <c r="F6002" s="270">
        <v>3.8971428571428568</v>
      </c>
      <c r="G6002" s="270" t="s">
        <v>223</v>
      </c>
    </row>
    <row r="6003" spans="1:7">
      <c r="A6003" s="270" t="s">
        <v>11717</v>
      </c>
      <c r="B6003" s="270" t="s">
        <v>11718</v>
      </c>
      <c r="C6003" s="270">
        <v>2347</v>
      </c>
      <c r="D6003" s="270">
        <v>994.375</v>
      </c>
      <c r="E6003" s="270">
        <v>12</v>
      </c>
      <c r="F6003" s="270">
        <v>5.0414285714285709</v>
      </c>
      <c r="G6003" s="270" t="s">
        <v>223</v>
      </c>
    </row>
    <row r="6004" spans="1:7">
      <c r="A6004" s="270" t="s">
        <v>11719</v>
      </c>
      <c r="B6004" s="270" t="s">
        <v>11720</v>
      </c>
      <c r="C6004" s="270">
        <v>2360</v>
      </c>
      <c r="D6004" s="270">
        <v>931.5</v>
      </c>
      <c r="E6004" s="270">
        <v>10</v>
      </c>
      <c r="F6004" s="270">
        <v>2.4300000000000002</v>
      </c>
      <c r="G6004" s="270" t="s">
        <v>223</v>
      </c>
    </row>
    <row r="6005" spans="1:7">
      <c r="A6005" s="270" t="s">
        <v>11721</v>
      </c>
      <c r="B6005" s="270" t="s">
        <v>11720</v>
      </c>
      <c r="C6005" s="270">
        <v>2538</v>
      </c>
      <c r="D6005" s="270">
        <v>1057.45</v>
      </c>
      <c r="E6005" s="270">
        <v>15</v>
      </c>
      <c r="F6005" s="270">
        <v>2.4300000000000002</v>
      </c>
      <c r="G6005" s="270" t="s">
        <v>223</v>
      </c>
    </row>
    <row r="6006" spans="1:7">
      <c r="A6006" s="270" t="s">
        <v>11722</v>
      </c>
      <c r="B6006" s="270" t="s">
        <v>11720</v>
      </c>
      <c r="C6006" s="270">
        <v>2793</v>
      </c>
      <c r="D6006" s="270">
        <v>934.05899999999997</v>
      </c>
      <c r="E6006" s="270">
        <v>10</v>
      </c>
      <c r="F6006" s="270">
        <v>2.4300000000000002</v>
      </c>
      <c r="G6006" s="270" t="s">
        <v>223</v>
      </c>
    </row>
    <row r="6007" spans="1:7">
      <c r="A6007" s="270" t="s">
        <v>11723</v>
      </c>
      <c r="B6007" s="270" t="s">
        <v>11724</v>
      </c>
      <c r="C6007" s="270">
        <v>2400</v>
      </c>
      <c r="D6007" s="270">
        <v>1010.6192222222222</v>
      </c>
      <c r="E6007" s="270">
        <v>13</v>
      </c>
      <c r="F6007" s="270">
        <v>8.68</v>
      </c>
      <c r="G6007" s="270" t="s">
        <v>226</v>
      </c>
    </row>
    <row r="6008" spans="1:7">
      <c r="A6008" s="270" t="s">
        <v>11725</v>
      </c>
      <c r="B6008" s="270" t="s">
        <v>11726</v>
      </c>
      <c r="C6008" s="270">
        <v>2470</v>
      </c>
      <c r="D6008" s="270">
        <v>971.96400000000006</v>
      </c>
      <c r="E6008" s="270">
        <v>11</v>
      </c>
      <c r="F6008" s="270">
        <v>1.44</v>
      </c>
      <c r="G6008" s="270" t="s">
        <v>220</v>
      </c>
    </row>
    <row r="6009" spans="1:7">
      <c r="A6009" s="270" t="s">
        <v>11727</v>
      </c>
      <c r="B6009" s="270" t="s">
        <v>11728</v>
      </c>
      <c r="C6009" s="270">
        <v>2321</v>
      </c>
      <c r="D6009" s="270">
        <v>1071.511</v>
      </c>
      <c r="E6009" s="270">
        <v>15</v>
      </c>
      <c r="F6009" s="270">
        <v>0.12</v>
      </c>
      <c r="G6009" s="270" t="s">
        <v>217</v>
      </c>
    </row>
    <row r="6010" spans="1:7">
      <c r="A6010" s="270" t="s">
        <v>11729</v>
      </c>
      <c r="B6010" s="270" t="s">
        <v>11728</v>
      </c>
      <c r="C6010" s="270">
        <v>2370</v>
      </c>
      <c r="D6010" s="270">
        <v>1071.511</v>
      </c>
      <c r="E6010" s="270">
        <v>15</v>
      </c>
      <c r="F6010" s="270">
        <v>3.95</v>
      </c>
      <c r="G6010" s="270" t="s">
        <v>223</v>
      </c>
    </row>
    <row r="6011" spans="1:7">
      <c r="A6011" s="270" t="s">
        <v>11730</v>
      </c>
      <c r="B6011" s="270" t="s">
        <v>11731</v>
      </c>
      <c r="C6011" s="270">
        <v>2466</v>
      </c>
      <c r="D6011" s="270">
        <v>984</v>
      </c>
      <c r="E6011" s="270">
        <v>12</v>
      </c>
      <c r="F6011" s="270">
        <v>2.1800000000000002</v>
      </c>
      <c r="G6011" s="270" t="s">
        <v>220</v>
      </c>
    </row>
    <row r="6012" spans="1:7">
      <c r="A6012" s="270" t="s">
        <v>11732</v>
      </c>
      <c r="B6012" s="270" t="s">
        <v>11733</v>
      </c>
      <c r="C6012" s="270">
        <v>2354</v>
      </c>
      <c r="D6012" s="270">
        <v>1013.8</v>
      </c>
      <c r="E6012" s="270">
        <v>13</v>
      </c>
      <c r="F6012" s="270">
        <v>3.35</v>
      </c>
      <c r="G6012" s="270" t="s">
        <v>223</v>
      </c>
    </row>
    <row r="6013" spans="1:7">
      <c r="A6013" s="270" t="s">
        <v>11734</v>
      </c>
      <c r="B6013" s="270" t="s">
        <v>11735</v>
      </c>
      <c r="C6013" s="270">
        <v>2582</v>
      </c>
      <c r="D6013" s="270">
        <v>970</v>
      </c>
      <c r="E6013" s="270">
        <v>11</v>
      </c>
      <c r="F6013" s="270">
        <v>1.8028571428571429</v>
      </c>
      <c r="G6013" s="270" t="s">
        <v>220</v>
      </c>
    </row>
    <row r="6014" spans="1:7">
      <c r="A6014" s="270" t="s">
        <v>11736</v>
      </c>
      <c r="B6014" s="270" t="s">
        <v>11737</v>
      </c>
      <c r="C6014" s="270">
        <v>2456</v>
      </c>
      <c r="D6014" s="270">
        <v>927.91399999999999</v>
      </c>
      <c r="E6014" s="270">
        <v>10</v>
      </c>
      <c r="F6014" s="270">
        <v>2.02</v>
      </c>
      <c r="G6014" s="270" t="s">
        <v>220</v>
      </c>
    </row>
    <row r="6015" spans="1:7">
      <c r="A6015" s="270" t="s">
        <v>11738</v>
      </c>
      <c r="B6015" s="270" t="s">
        <v>11739</v>
      </c>
      <c r="C6015" s="270">
        <v>2462</v>
      </c>
      <c r="D6015" s="270">
        <v>832.053</v>
      </c>
      <c r="E6015" s="270">
        <v>6</v>
      </c>
      <c r="F6015" s="270">
        <v>3.45</v>
      </c>
      <c r="G6015" s="270" t="s">
        <v>223</v>
      </c>
    </row>
    <row r="6016" spans="1:7">
      <c r="A6016" s="270" t="s">
        <v>11740</v>
      </c>
      <c r="B6016" s="270" t="s">
        <v>11741</v>
      </c>
      <c r="C6016" s="270">
        <v>2023</v>
      </c>
      <c r="D6016" s="270">
        <v>1106.6579999999999</v>
      </c>
      <c r="E6016" s="270">
        <v>17</v>
      </c>
      <c r="F6016" s="270">
        <v>0</v>
      </c>
      <c r="G6016" s="270" t="s">
        <v>217</v>
      </c>
    </row>
    <row r="6017" spans="1:7">
      <c r="A6017" s="270" t="s">
        <v>11742</v>
      </c>
      <c r="B6017" s="270" t="s">
        <v>11741</v>
      </c>
      <c r="C6017" s="270">
        <v>2025</v>
      </c>
      <c r="D6017" s="270">
        <v>1106.6579999999999</v>
      </c>
      <c r="E6017" s="270">
        <v>17</v>
      </c>
      <c r="F6017" s="270">
        <v>0</v>
      </c>
      <c r="G6017" s="270" t="s">
        <v>217</v>
      </c>
    </row>
    <row r="6018" spans="1:7">
      <c r="A6018" s="270" t="s">
        <v>11743</v>
      </c>
      <c r="B6018" s="270" t="s">
        <v>11744</v>
      </c>
      <c r="C6018" s="270">
        <v>2540</v>
      </c>
      <c r="D6018" s="270">
        <v>1025.375</v>
      </c>
      <c r="E6018" s="270">
        <v>13</v>
      </c>
      <c r="F6018" s="270">
        <v>0.97</v>
      </c>
      <c r="G6018" s="270" t="s">
        <v>220</v>
      </c>
    </row>
    <row r="6019" spans="1:7">
      <c r="A6019" s="270" t="s">
        <v>11745</v>
      </c>
      <c r="B6019" s="270" t="s">
        <v>11746</v>
      </c>
      <c r="C6019" s="270">
        <v>2011</v>
      </c>
      <c r="D6019" s="270">
        <v>928.20600000000002</v>
      </c>
      <c r="E6019" s="270">
        <v>10</v>
      </c>
      <c r="F6019" s="270">
        <v>0</v>
      </c>
      <c r="G6019" s="270" t="s">
        <v>217</v>
      </c>
    </row>
    <row r="6020" spans="1:7">
      <c r="A6020" s="270" t="s">
        <v>11747</v>
      </c>
      <c r="B6020" s="270" t="s">
        <v>11748</v>
      </c>
      <c r="C6020" s="270">
        <v>2470</v>
      </c>
      <c r="D6020" s="270">
        <v>933</v>
      </c>
      <c r="E6020" s="270">
        <v>10</v>
      </c>
      <c r="F6020" s="270">
        <v>1.98</v>
      </c>
      <c r="G6020" s="270" t="s">
        <v>220</v>
      </c>
    </row>
    <row r="6021" spans="1:7">
      <c r="A6021" s="270" t="s">
        <v>11749</v>
      </c>
      <c r="B6021" s="270" t="s">
        <v>11750</v>
      </c>
      <c r="C6021" s="270">
        <v>2340</v>
      </c>
      <c r="D6021" s="270">
        <v>915.88900000000001</v>
      </c>
      <c r="E6021" s="270">
        <v>9</v>
      </c>
      <c r="F6021" s="270">
        <v>2.7</v>
      </c>
      <c r="G6021" s="270" t="s">
        <v>223</v>
      </c>
    </row>
    <row r="6022" spans="1:7">
      <c r="A6022" s="270" t="s">
        <v>11751</v>
      </c>
      <c r="B6022" s="270" t="s">
        <v>11752</v>
      </c>
      <c r="C6022" s="270">
        <v>2337</v>
      </c>
      <c r="D6022" s="270">
        <v>1007</v>
      </c>
      <c r="E6022" s="270">
        <v>13</v>
      </c>
      <c r="F6022" s="270">
        <v>3.26</v>
      </c>
      <c r="G6022" s="270" t="s">
        <v>223</v>
      </c>
    </row>
    <row r="6023" spans="1:7">
      <c r="A6023" s="270" t="s">
        <v>11753</v>
      </c>
      <c r="B6023" s="270" t="s">
        <v>11754</v>
      </c>
      <c r="C6023" s="270">
        <v>2230</v>
      </c>
      <c r="D6023" s="270">
        <v>1081.1990000000001</v>
      </c>
      <c r="E6023" s="270">
        <v>16</v>
      </c>
      <c r="F6023" s="270">
        <v>0</v>
      </c>
      <c r="G6023" s="270" t="s">
        <v>217</v>
      </c>
    </row>
    <row r="6024" spans="1:7">
      <c r="A6024" s="270" t="s">
        <v>11755</v>
      </c>
      <c r="B6024" s="270" t="s">
        <v>11756</v>
      </c>
      <c r="C6024" s="270">
        <v>2464</v>
      </c>
      <c r="D6024" s="270">
        <v>989.83799999999997</v>
      </c>
      <c r="E6024" s="270">
        <v>12</v>
      </c>
      <c r="F6024" s="270">
        <v>2.0099999999999998</v>
      </c>
      <c r="G6024" s="270" t="s">
        <v>220</v>
      </c>
    </row>
    <row r="6025" spans="1:7">
      <c r="A6025" s="270" t="s">
        <v>11757</v>
      </c>
      <c r="B6025" s="270" t="s">
        <v>11758</v>
      </c>
      <c r="C6025" s="270">
        <v>2110</v>
      </c>
      <c r="D6025" s="270">
        <v>1129.44</v>
      </c>
      <c r="E6025" s="270">
        <v>17</v>
      </c>
      <c r="F6025" s="270">
        <v>0</v>
      </c>
      <c r="G6025" s="270" t="s">
        <v>217</v>
      </c>
    </row>
    <row r="6026" spans="1:7">
      <c r="A6026" s="270" t="s">
        <v>11759</v>
      </c>
      <c r="B6026" s="270" t="s">
        <v>11760</v>
      </c>
      <c r="C6026" s="270">
        <v>2644</v>
      </c>
      <c r="D6026" s="270">
        <v>1045.5450000000001</v>
      </c>
      <c r="E6026" s="270">
        <v>14</v>
      </c>
      <c r="F6026" s="270">
        <v>1.87</v>
      </c>
      <c r="G6026" s="270" t="s">
        <v>220</v>
      </c>
    </row>
    <row r="6027" spans="1:7">
      <c r="A6027" s="270" t="s">
        <v>11761</v>
      </c>
      <c r="B6027" s="270" t="s">
        <v>11762</v>
      </c>
      <c r="C6027" s="270">
        <v>2469</v>
      </c>
      <c r="D6027" s="270">
        <v>956.43799999999999</v>
      </c>
      <c r="E6027" s="270">
        <v>11</v>
      </c>
      <c r="F6027" s="270">
        <v>2.06</v>
      </c>
      <c r="G6027" s="270" t="s">
        <v>220</v>
      </c>
    </row>
    <row r="6028" spans="1:7">
      <c r="A6028" s="270" t="s">
        <v>11763</v>
      </c>
      <c r="B6028" s="270" t="s">
        <v>11764</v>
      </c>
      <c r="C6028" s="270">
        <v>2259</v>
      </c>
      <c r="D6028" s="270">
        <v>1031.472</v>
      </c>
      <c r="E6028" s="270">
        <v>14</v>
      </c>
      <c r="F6028" s="270">
        <v>0.24000000000000005</v>
      </c>
      <c r="G6028" s="270" t="s">
        <v>220</v>
      </c>
    </row>
    <row r="6029" spans="1:7">
      <c r="A6029" s="270" t="s">
        <v>11765</v>
      </c>
      <c r="B6029" s="270" t="s">
        <v>11766</v>
      </c>
      <c r="C6029" s="270">
        <v>2517</v>
      </c>
      <c r="D6029" s="270">
        <v>1012.081</v>
      </c>
      <c r="E6029" s="270">
        <v>13</v>
      </c>
      <c r="F6029" s="270">
        <v>0.08</v>
      </c>
      <c r="G6029" s="270" t="s">
        <v>217</v>
      </c>
    </row>
    <row r="6030" spans="1:7">
      <c r="A6030" s="270" t="s">
        <v>11767</v>
      </c>
      <c r="B6030" s="270" t="s">
        <v>11768</v>
      </c>
      <c r="C6030" s="270">
        <v>2470</v>
      </c>
      <c r="D6030" s="270">
        <v>950.35625000000005</v>
      </c>
      <c r="E6030" s="270">
        <v>10</v>
      </c>
      <c r="F6030" s="270">
        <v>1.06</v>
      </c>
      <c r="G6030" s="270" t="s">
        <v>220</v>
      </c>
    </row>
    <row r="6031" spans="1:7">
      <c r="A6031" s="270" t="s">
        <v>11769</v>
      </c>
      <c r="B6031" s="270" t="s">
        <v>11770</v>
      </c>
      <c r="C6031" s="270">
        <v>2423</v>
      </c>
      <c r="D6031" s="270">
        <v>903.12</v>
      </c>
      <c r="E6031" s="270">
        <v>9</v>
      </c>
      <c r="F6031" s="270">
        <v>1.83</v>
      </c>
      <c r="G6031" s="270" t="s">
        <v>220</v>
      </c>
    </row>
    <row r="6032" spans="1:7">
      <c r="A6032" s="270" t="s">
        <v>11771</v>
      </c>
      <c r="B6032" s="270" t="s">
        <v>11772</v>
      </c>
      <c r="C6032" s="270">
        <v>2483</v>
      </c>
      <c r="D6032" s="270">
        <v>837.12</v>
      </c>
      <c r="E6032" s="270">
        <v>6</v>
      </c>
      <c r="F6032" s="270">
        <v>0.49</v>
      </c>
      <c r="G6032" s="270" t="s">
        <v>220</v>
      </c>
    </row>
    <row r="6033" spans="1:7">
      <c r="A6033" s="270" t="s">
        <v>11773</v>
      </c>
      <c r="B6033" s="270" t="s">
        <v>11774</v>
      </c>
      <c r="C6033" s="270">
        <v>2850</v>
      </c>
      <c r="D6033" s="270">
        <v>948.11099999999999</v>
      </c>
      <c r="E6033" s="270">
        <v>10</v>
      </c>
      <c r="F6033" s="270">
        <v>3.1293617021276594</v>
      </c>
      <c r="G6033" s="270" t="s">
        <v>223</v>
      </c>
    </row>
    <row r="6034" spans="1:7">
      <c r="A6034" s="270" t="s">
        <v>11775</v>
      </c>
      <c r="B6034" s="270" t="s">
        <v>11776</v>
      </c>
      <c r="C6034" s="270">
        <v>2508</v>
      </c>
      <c r="D6034" s="270">
        <v>923</v>
      </c>
      <c r="E6034" s="270">
        <v>9</v>
      </c>
      <c r="F6034" s="270">
        <v>0.26727272727272727</v>
      </c>
      <c r="G6034" s="270" t="s">
        <v>220</v>
      </c>
    </row>
    <row r="6035" spans="1:7">
      <c r="A6035" s="270" t="s">
        <v>11777</v>
      </c>
      <c r="B6035" s="270" t="s">
        <v>11778</v>
      </c>
      <c r="C6035" s="270">
        <v>2233</v>
      </c>
      <c r="D6035" s="270">
        <v>1128.7950000000001</v>
      </c>
      <c r="E6035" s="270">
        <v>17</v>
      </c>
      <c r="F6035" s="270">
        <v>0.188</v>
      </c>
      <c r="G6035" s="270" t="s">
        <v>217</v>
      </c>
    </row>
    <row r="6036" spans="1:7">
      <c r="A6036" s="270" t="s">
        <v>11779</v>
      </c>
      <c r="B6036" s="270" t="s">
        <v>11780</v>
      </c>
      <c r="C6036" s="270">
        <v>2232</v>
      </c>
      <c r="D6036" s="270">
        <v>1091.1289999999999</v>
      </c>
      <c r="E6036" s="270">
        <v>16</v>
      </c>
      <c r="F6036" s="270">
        <v>0</v>
      </c>
      <c r="G6036" s="270" t="s">
        <v>217</v>
      </c>
    </row>
    <row r="6037" spans="1:7">
      <c r="A6037" s="270" t="s">
        <v>11781</v>
      </c>
      <c r="B6037" s="270" t="s">
        <v>11782</v>
      </c>
      <c r="C6037" s="270">
        <v>2540</v>
      </c>
      <c r="D6037" s="270">
        <v>1016.845</v>
      </c>
      <c r="E6037" s="270">
        <v>13</v>
      </c>
      <c r="F6037" s="270">
        <v>0.51</v>
      </c>
      <c r="G6037" s="270" t="s">
        <v>220</v>
      </c>
    </row>
    <row r="6038" spans="1:7">
      <c r="A6038" s="270" t="s">
        <v>11783</v>
      </c>
      <c r="B6038" s="270" t="s">
        <v>11784</v>
      </c>
      <c r="C6038" s="270">
        <v>2540</v>
      </c>
      <c r="D6038" s="270">
        <v>940.51599999999996</v>
      </c>
      <c r="E6038" s="270">
        <v>10</v>
      </c>
      <c r="F6038" s="270">
        <v>0.95081632653061199</v>
      </c>
      <c r="G6038" s="270" t="s">
        <v>220</v>
      </c>
    </row>
    <row r="6039" spans="1:7">
      <c r="A6039" s="270" t="s">
        <v>11785</v>
      </c>
      <c r="B6039" s="270" t="s">
        <v>11786</v>
      </c>
      <c r="C6039" s="270">
        <v>2256</v>
      </c>
      <c r="D6039" s="270">
        <v>1061.894</v>
      </c>
      <c r="E6039" s="270">
        <v>15</v>
      </c>
      <c r="F6039" s="270">
        <v>0</v>
      </c>
      <c r="G6039" s="270" t="s">
        <v>217</v>
      </c>
    </row>
    <row r="6040" spans="1:7">
      <c r="A6040" s="270" t="s">
        <v>11787</v>
      </c>
      <c r="B6040" s="270" t="s">
        <v>11788</v>
      </c>
      <c r="C6040" s="270">
        <v>2256</v>
      </c>
      <c r="D6040" s="270">
        <v>946.505</v>
      </c>
      <c r="E6040" s="270">
        <v>10</v>
      </c>
      <c r="F6040" s="270">
        <v>0</v>
      </c>
      <c r="G6040" s="270" t="s">
        <v>217</v>
      </c>
    </row>
    <row r="6041" spans="1:7">
      <c r="A6041" s="270" t="s">
        <v>11789</v>
      </c>
      <c r="B6041" s="270" t="s">
        <v>11790</v>
      </c>
      <c r="C6041" s="270">
        <v>2642</v>
      </c>
      <c r="D6041" s="270">
        <v>1036.3330000000001</v>
      </c>
      <c r="E6041" s="270">
        <v>14</v>
      </c>
      <c r="F6041" s="270">
        <v>2.8638461538461537</v>
      </c>
      <c r="G6041" s="270" t="s">
        <v>223</v>
      </c>
    </row>
    <row r="6042" spans="1:7">
      <c r="A6042" s="270" t="s">
        <v>11791</v>
      </c>
      <c r="B6042" s="270" t="s">
        <v>11792</v>
      </c>
      <c r="C6042" s="270">
        <v>2540</v>
      </c>
      <c r="D6042" s="270">
        <v>1088</v>
      </c>
      <c r="E6042" s="270">
        <v>16</v>
      </c>
      <c r="F6042" s="270">
        <v>1.1299999999999999</v>
      </c>
      <c r="G6042" s="270" t="s">
        <v>220</v>
      </c>
    </row>
    <row r="6043" spans="1:7">
      <c r="A6043" s="270" t="s">
        <v>11793</v>
      </c>
      <c r="B6043" s="270" t="s">
        <v>11794</v>
      </c>
      <c r="C6043" s="270">
        <v>2775</v>
      </c>
      <c r="D6043" s="270">
        <v>1010.92</v>
      </c>
      <c r="E6043" s="270">
        <v>13</v>
      </c>
      <c r="F6043" s="270">
        <v>1.8945454545454545</v>
      </c>
      <c r="G6043" s="270" t="s">
        <v>220</v>
      </c>
    </row>
    <row r="6044" spans="1:7">
      <c r="A6044" s="270" t="s">
        <v>11795</v>
      </c>
      <c r="B6044" s="270" t="s">
        <v>11796</v>
      </c>
      <c r="C6044" s="270">
        <v>2820</v>
      </c>
      <c r="D6044" s="270">
        <v>1039</v>
      </c>
      <c r="E6044" s="270">
        <v>14</v>
      </c>
      <c r="F6044" s="270">
        <v>3.23</v>
      </c>
      <c r="G6044" s="270" t="s">
        <v>223</v>
      </c>
    </row>
    <row r="6045" spans="1:7">
      <c r="A6045" s="270" t="s">
        <v>11797</v>
      </c>
      <c r="B6045" s="270" t="s">
        <v>11798</v>
      </c>
      <c r="C6045" s="270">
        <v>2671</v>
      </c>
      <c r="D6045" s="270">
        <v>1010.66</v>
      </c>
      <c r="E6045" s="270">
        <v>13</v>
      </c>
      <c r="F6045" s="270">
        <v>4.28</v>
      </c>
      <c r="G6045" s="270" t="s">
        <v>223</v>
      </c>
    </row>
    <row r="6046" spans="1:7">
      <c r="A6046" s="270" t="s">
        <v>11799</v>
      </c>
      <c r="B6046" s="270" t="s">
        <v>11800</v>
      </c>
      <c r="C6046" s="270">
        <v>2469</v>
      </c>
      <c r="D6046" s="270">
        <v>847.71400000000006</v>
      </c>
      <c r="E6046" s="270">
        <v>6</v>
      </c>
      <c r="F6046" s="270">
        <v>3.1256666666666666</v>
      </c>
      <c r="G6046" s="270" t="s">
        <v>223</v>
      </c>
    </row>
    <row r="6047" spans="1:7">
      <c r="A6047" s="270" t="s">
        <v>11801</v>
      </c>
      <c r="B6047" s="270" t="s">
        <v>11802</v>
      </c>
      <c r="C6047" s="270">
        <v>2622</v>
      </c>
      <c r="D6047" s="270">
        <v>1057</v>
      </c>
      <c r="E6047" s="270">
        <v>15</v>
      </c>
      <c r="F6047" s="270">
        <v>2.2444444444444436</v>
      </c>
      <c r="G6047" s="270" t="s">
        <v>220</v>
      </c>
    </row>
    <row r="6048" spans="1:7">
      <c r="A6048" s="270" t="s">
        <v>11803</v>
      </c>
      <c r="B6048" s="270" t="s">
        <v>11804</v>
      </c>
      <c r="C6048" s="270">
        <v>2808</v>
      </c>
      <c r="D6048" s="270">
        <v>978.55200000000002</v>
      </c>
      <c r="E6048" s="270">
        <v>12</v>
      </c>
      <c r="F6048" s="270">
        <v>2.97</v>
      </c>
      <c r="G6048" s="270" t="s">
        <v>223</v>
      </c>
    </row>
    <row r="6049" spans="1:7">
      <c r="A6049" s="270" t="s">
        <v>11805</v>
      </c>
      <c r="B6049" s="270" t="s">
        <v>11806</v>
      </c>
      <c r="C6049" s="270">
        <v>2720</v>
      </c>
      <c r="D6049" s="270">
        <v>976</v>
      </c>
      <c r="E6049" s="270">
        <v>12</v>
      </c>
      <c r="F6049" s="270">
        <v>2.334117647058823</v>
      </c>
      <c r="G6049" s="270" t="s">
        <v>220</v>
      </c>
    </row>
    <row r="6050" spans="1:7">
      <c r="A6050" s="270" t="s">
        <v>11807</v>
      </c>
      <c r="B6050" s="270" t="s">
        <v>11808</v>
      </c>
      <c r="C6050" s="270">
        <v>2333</v>
      </c>
      <c r="D6050" s="270">
        <v>1003.696</v>
      </c>
      <c r="E6050" s="270">
        <v>13</v>
      </c>
      <c r="F6050" s="270">
        <v>2.46</v>
      </c>
      <c r="G6050" s="270" t="s">
        <v>223</v>
      </c>
    </row>
    <row r="6051" spans="1:7">
      <c r="A6051" s="270" t="s">
        <v>11809</v>
      </c>
      <c r="B6051" s="270" t="s">
        <v>11810</v>
      </c>
      <c r="C6051" s="270">
        <v>2259</v>
      </c>
      <c r="D6051" s="270">
        <v>929.98199999999997</v>
      </c>
      <c r="E6051" s="270">
        <v>10</v>
      </c>
      <c r="F6051" s="270">
        <v>0.24000000000000005</v>
      </c>
      <c r="G6051" s="270" t="s">
        <v>220</v>
      </c>
    </row>
    <row r="6052" spans="1:7">
      <c r="A6052" s="270" t="s">
        <v>11811</v>
      </c>
      <c r="B6052" s="270" t="s">
        <v>11812</v>
      </c>
      <c r="C6052" s="270">
        <v>2259</v>
      </c>
      <c r="D6052" s="270">
        <v>984.72750980392129</v>
      </c>
      <c r="E6052" s="270">
        <v>12</v>
      </c>
      <c r="F6052" s="270">
        <v>0.05</v>
      </c>
      <c r="G6052" s="270" t="s">
        <v>217</v>
      </c>
    </row>
    <row r="6053" spans="1:7">
      <c r="A6053" s="270" t="s">
        <v>11813</v>
      </c>
      <c r="B6053" s="270" t="s">
        <v>11814</v>
      </c>
      <c r="C6053" s="270">
        <v>2259</v>
      </c>
      <c r="D6053" s="270">
        <v>1007.417</v>
      </c>
      <c r="E6053" s="270">
        <v>13</v>
      </c>
      <c r="F6053" s="270">
        <v>0.24000000000000005</v>
      </c>
      <c r="G6053" s="270" t="s">
        <v>220</v>
      </c>
    </row>
    <row r="6054" spans="1:7">
      <c r="A6054" s="270" t="s">
        <v>11815</v>
      </c>
      <c r="B6054" s="270" t="s">
        <v>11816</v>
      </c>
      <c r="C6054" s="270">
        <v>2259</v>
      </c>
      <c r="D6054" s="270">
        <v>988.68899999999996</v>
      </c>
      <c r="E6054" s="270">
        <v>12</v>
      </c>
      <c r="F6054" s="270">
        <v>0.02</v>
      </c>
      <c r="G6054" s="270" t="s">
        <v>217</v>
      </c>
    </row>
    <row r="6055" spans="1:7">
      <c r="A6055" s="270" t="s">
        <v>11817</v>
      </c>
      <c r="B6055" s="270" t="s">
        <v>11818</v>
      </c>
      <c r="C6055" s="270">
        <v>2372</v>
      </c>
      <c r="D6055" s="270">
        <v>941</v>
      </c>
      <c r="E6055" s="270">
        <v>10</v>
      </c>
      <c r="F6055" s="270">
        <v>2.82</v>
      </c>
      <c r="G6055" s="270" t="s">
        <v>223</v>
      </c>
    </row>
    <row r="6056" spans="1:7">
      <c r="A6056" s="270" t="s">
        <v>11819</v>
      </c>
      <c r="B6056" s="270" t="s">
        <v>11818</v>
      </c>
      <c r="C6056" s="270">
        <v>2476</v>
      </c>
      <c r="D6056" s="270">
        <v>941</v>
      </c>
      <c r="E6056" s="270">
        <v>10</v>
      </c>
      <c r="F6056" s="270">
        <v>2.82</v>
      </c>
      <c r="G6056" s="270" t="s">
        <v>223</v>
      </c>
    </row>
    <row r="6057" spans="1:7">
      <c r="A6057" s="270" t="s">
        <v>11820</v>
      </c>
      <c r="B6057" s="270" t="s">
        <v>11821</v>
      </c>
      <c r="C6057" s="270">
        <v>2330</v>
      </c>
      <c r="D6057" s="270">
        <v>1023</v>
      </c>
      <c r="E6057" s="270">
        <v>13</v>
      </c>
      <c r="F6057" s="270">
        <v>0.89</v>
      </c>
      <c r="G6057" s="270" t="s">
        <v>220</v>
      </c>
    </row>
    <row r="6058" spans="1:7">
      <c r="A6058" s="270" t="s">
        <v>11822</v>
      </c>
      <c r="B6058" s="270" t="s">
        <v>11823</v>
      </c>
      <c r="C6058" s="270">
        <v>2640</v>
      </c>
      <c r="D6058" s="270">
        <v>1037</v>
      </c>
      <c r="E6058" s="270">
        <v>14</v>
      </c>
      <c r="F6058" s="270">
        <v>2.72</v>
      </c>
      <c r="G6058" s="270" t="s">
        <v>223</v>
      </c>
    </row>
    <row r="6059" spans="1:7">
      <c r="A6059" s="270" t="s">
        <v>11824</v>
      </c>
      <c r="B6059" s="270" t="s">
        <v>11823</v>
      </c>
      <c r="C6059" s="270">
        <v>2644</v>
      </c>
      <c r="D6059" s="270">
        <v>1037</v>
      </c>
      <c r="E6059" s="270">
        <v>14</v>
      </c>
      <c r="F6059" s="270">
        <v>2.72</v>
      </c>
      <c r="G6059" s="270" t="s">
        <v>223</v>
      </c>
    </row>
    <row r="6060" spans="1:7">
      <c r="A6060" s="270" t="s">
        <v>11825</v>
      </c>
      <c r="B6060" s="270" t="s">
        <v>11826</v>
      </c>
      <c r="C6060" s="270">
        <v>2550</v>
      </c>
      <c r="D6060" s="270">
        <v>913</v>
      </c>
      <c r="E6060" s="270">
        <v>9</v>
      </c>
      <c r="F6060" s="270">
        <v>4.04</v>
      </c>
      <c r="G6060" s="270" t="s">
        <v>223</v>
      </c>
    </row>
    <row r="6061" spans="1:7">
      <c r="A6061" s="270" t="s">
        <v>11827</v>
      </c>
      <c r="B6061" s="270" t="s">
        <v>11828</v>
      </c>
      <c r="C6061" s="270">
        <v>2474</v>
      </c>
      <c r="D6061" s="270">
        <v>962</v>
      </c>
      <c r="E6061" s="270">
        <v>11</v>
      </c>
      <c r="F6061" s="270">
        <v>1.72</v>
      </c>
      <c r="G6061" s="270" t="s">
        <v>220</v>
      </c>
    </row>
    <row r="6062" spans="1:7">
      <c r="A6062" s="270" t="s">
        <v>11829</v>
      </c>
      <c r="B6062" s="270" t="s">
        <v>11830</v>
      </c>
      <c r="C6062" s="270">
        <v>2250</v>
      </c>
      <c r="D6062" s="270">
        <v>985.39499999999998</v>
      </c>
      <c r="E6062" s="270">
        <v>12</v>
      </c>
      <c r="F6062" s="270">
        <v>0</v>
      </c>
      <c r="G6062" s="270" t="s">
        <v>217</v>
      </c>
    </row>
    <row r="6063" spans="1:7">
      <c r="A6063" s="270" t="s">
        <v>11831</v>
      </c>
      <c r="B6063" s="270" t="s">
        <v>11830</v>
      </c>
      <c r="C6063" s="270">
        <v>2424</v>
      </c>
      <c r="D6063" s="270">
        <v>985.39499999999998</v>
      </c>
      <c r="E6063" s="270">
        <v>12</v>
      </c>
      <c r="F6063" s="270">
        <v>2.21</v>
      </c>
      <c r="G6063" s="270" t="s">
        <v>220</v>
      </c>
    </row>
    <row r="6064" spans="1:7">
      <c r="A6064" s="270" t="s">
        <v>11832</v>
      </c>
      <c r="B6064" s="270" t="s">
        <v>11833</v>
      </c>
      <c r="C6064" s="270">
        <v>2259</v>
      </c>
      <c r="D6064" s="270">
        <v>1071.5709999999999</v>
      </c>
      <c r="E6064" s="270">
        <v>15</v>
      </c>
      <c r="F6064" s="270">
        <v>0.21</v>
      </c>
      <c r="G6064" s="270" t="s">
        <v>220</v>
      </c>
    </row>
    <row r="6065" spans="1:7">
      <c r="A6065" s="270" t="s">
        <v>11834</v>
      </c>
      <c r="B6065" s="270" t="s">
        <v>11835</v>
      </c>
      <c r="C6065" s="270">
        <v>2259</v>
      </c>
      <c r="D6065" s="270">
        <v>868.62800000000004</v>
      </c>
      <c r="E6065" s="270">
        <v>7</v>
      </c>
      <c r="F6065" s="270">
        <v>0</v>
      </c>
      <c r="G6065" s="270" t="s">
        <v>217</v>
      </c>
    </row>
    <row r="6066" spans="1:7">
      <c r="A6066" s="270" t="s">
        <v>11836</v>
      </c>
      <c r="B6066" s="270" t="s">
        <v>11837</v>
      </c>
      <c r="C6066" s="270">
        <v>2259</v>
      </c>
      <c r="D6066" s="270">
        <v>988.06500000000005</v>
      </c>
      <c r="E6066" s="270">
        <v>12</v>
      </c>
      <c r="F6066" s="270">
        <v>0</v>
      </c>
      <c r="G6066" s="270" t="s">
        <v>217</v>
      </c>
    </row>
    <row r="6067" spans="1:7">
      <c r="A6067" s="270" t="s">
        <v>11838</v>
      </c>
      <c r="B6067" s="270" t="s">
        <v>11839</v>
      </c>
      <c r="C6067" s="270">
        <v>2480</v>
      </c>
      <c r="D6067" s="270">
        <v>1035.1289999999999</v>
      </c>
      <c r="E6067" s="270">
        <v>14</v>
      </c>
      <c r="F6067" s="270">
        <v>0.86</v>
      </c>
      <c r="G6067" s="270" t="s">
        <v>220</v>
      </c>
    </row>
    <row r="6068" spans="1:7">
      <c r="A6068" s="270" t="s">
        <v>11840</v>
      </c>
      <c r="B6068" s="270" t="s">
        <v>11841</v>
      </c>
      <c r="C6068" s="270">
        <v>2671</v>
      </c>
      <c r="D6068" s="270">
        <v>1013.5916153846155</v>
      </c>
      <c r="E6068" s="270">
        <v>13</v>
      </c>
      <c r="F6068" s="270">
        <v>4.7300000000000004</v>
      </c>
      <c r="G6068" s="270" t="s">
        <v>223</v>
      </c>
    </row>
    <row r="6069" spans="1:7">
      <c r="A6069" s="270" t="s">
        <v>11842</v>
      </c>
      <c r="B6069" s="270" t="s">
        <v>11843</v>
      </c>
      <c r="C6069" s="270">
        <v>2469</v>
      </c>
      <c r="D6069" s="270">
        <v>934.8</v>
      </c>
      <c r="E6069" s="270">
        <v>10</v>
      </c>
      <c r="F6069" s="270">
        <v>3.1256666666666666</v>
      </c>
      <c r="G6069" s="270" t="s">
        <v>223</v>
      </c>
    </row>
    <row r="6070" spans="1:7">
      <c r="A6070" s="270" t="s">
        <v>11844</v>
      </c>
      <c r="B6070" s="270" t="s">
        <v>11845</v>
      </c>
      <c r="C6070" s="270">
        <v>2622</v>
      </c>
      <c r="D6070" s="270">
        <v>757.2596603773585</v>
      </c>
      <c r="E6070" s="270">
        <v>3</v>
      </c>
      <c r="F6070" s="270">
        <v>2.39</v>
      </c>
      <c r="G6070" s="270" t="s">
        <v>220</v>
      </c>
    </row>
    <row r="6071" spans="1:7">
      <c r="A6071" s="270" t="s">
        <v>11846</v>
      </c>
      <c r="B6071" s="270" t="s">
        <v>11847</v>
      </c>
      <c r="C6071" s="270">
        <v>2539</v>
      </c>
      <c r="D6071" s="270">
        <v>746.90899999999999</v>
      </c>
      <c r="E6071" s="270">
        <v>2</v>
      </c>
      <c r="F6071" s="270">
        <v>1.6785714285714286</v>
      </c>
      <c r="G6071" s="270" t="s">
        <v>220</v>
      </c>
    </row>
    <row r="6072" spans="1:7">
      <c r="A6072" s="270" t="s">
        <v>11848</v>
      </c>
      <c r="B6072" s="270" t="s">
        <v>11849</v>
      </c>
      <c r="C6072" s="270">
        <v>2401</v>
      </c>
      <c r="D6072" s="270">
        <v>996.16700000000003</v>
      </c>
      <c r="E6072" s="270">
        <v>12</v>
      </c>
      <c r="F6072" s="270">
        <v>5.33</v>
      </c>
      <c r="G6072" s="270" t="s">
        <v>223</v>
      </c>
    </row>
    <row r="6073" spans="1:7">
      <c r="A6073" s="270" t="s">
        <v>11850</v>
      </c>
      <c r="B6073" s="270" t="s">
        <v>11851</v>
      </c>
      <c r="C6073" s="270">
        <v>2423</v>
      </c>
      <c r="D6073" s="270">
        <v>1014</v>
      </c>
      <c r="E6073" s="270">
        <v>13</v>
      </c>
      <c r="F6073" s="270">
        <v>1.93</v>
      </c>
      <c r="G6073" s="270" t="s">
        <v>220</v>
      </c>
    </row>
    <row r="6074" spans="1:7">
      <c r="A6074" s="270" t="s">
        <v>11852</v>
      </c>
      <c r="B6074" s="270" t="s">
        <v>11853</v>
      </c>
      <c r="C6074" s="270">
        <v>2199</v>
      </c>
      <c r="D6074" s="270">
        <v>901.16600000000005</v>
      </c>
      <c r="E6074" s="270">
        <v>9</v>
      </c>
      <c r="F6074" s="270">
        <v>0</v>
      </c>
      <c r="G6074" s="270" t="s">
        <v>217</v>
      </c>
    </row>
    <row r="6075" spans="1:7">
      <c r="A6075" s="270" t="s">
        <v>11854</v>
      </c>
      <c r="B6075" s="270" t="s">
        <v>11855</v>
      </c>
      <c r="C6075" s="270">
        <v>2199</v>
      </c>
      <c r="D6075" s="270">
        <v>901.16600000000005</v>
      </c>
      <c r="E6075" s="270">
        <v>9</v>
      </c>
      <c r="F6075" s="270">
        <v>0</v>
      </c>
      <c r="G6075" s="270" t="s">
        <v>217</v>
      </c>
    </row>
    <row r="6076" spans="1:7">
      <c r="A6076" s="270" t="s">
        <v>11856</v>
      </c>
      <c r="B6076" s="270" t="s">
        <v>11857</v>
      </c>
      <c r="C6076" s="270">
        <v>2580</v>
      </c>
      <c r="D6076" s="270">
        <v>1028</v>
      </c>
      <c r="E6076" s="270">
        <v>14</v>
      </c>
      <c r="F6076" s="270">
        <v>2.68</v>
      </c>
      <c r="G6076" s="270" t="s">
        <v>223</v>
      </c>
    </row>
    <row r="6077" spans="1:7">
      <c r="A6077" s="270" t="s">
        <v>11858</v>
      </c>
      <c r="B6077" s="270" t="s">
        <v>11859</v>
      </c>
      <c r="C6077" s="270">
        <v>2669</v>
      </c>
      <c r="D6077" s="270">
        <v>1026.8134000000002</v>
      </c>
      <c r="E6077" s="270">
        <v>14</v>
      </c>
      <c r="F6077" s="270">
        <v>5.33</v>
      </c>
      <c r="G6077" s="270" t="s">
        <v>223</v>
      </c>
    </row>
    <row r="6078" spans="1:7">
      <c r="A6078" s="270" t="s">
        <v>11860</v>
      </c>
      <c r="B6078" s="270" t="s">
        <v>11861</v>
      </c>
      <c r="C6078" s="270">
        <v>2530</v>
      </c>
      <c r="D6078" s="270">
        <v>1095</v>
      </c>
      <c r="E6078" s="270">
        <v>16</v>
      </c>
      <c r="F6078" s="270">
        <v>0.14000000000000001</v>
      </c>
      <c r="G6078" s="270" t="s">
        <v>217</v>
      </c>
    </row>
    <row r="6079" spans="1:7">
      <c r="A6079" s="270" t="s">
        <v>11862</v>
      </c>
      <c r="B6079" s="270" t="s">
        <v>11863</v>
      </c>
      <c r="C6079" s="270">
        <v>2325</v>
      </c>
      <c r="D6079" s="270">
        <v>991.34767857142867</v>
      </c>
      <c r="E6079" s="270">
        <v>12</v>
      </c>
      <c r="F6079" s="270">
        <v>1.76</v>
      </c>
      <c r="G6079" s="270" t="s">
        <v>220</v>
      </c>
    </row>
    <row r="6080" spans="1:7">
      <c r="A6080" s="270" t="s">
        <v>11864</v>
      </c>
      <c r="B6080" s="270" t="s">
        <v>11865</v>
      </c>
      <c r="C6080" s="270">
        <v>2402</v>
      </c>
      <c r="D6080" s="270">
        <v>1020.28</v>
      </c>
      <c r="E6080" s="270">
        <v>13</v>
      </c>
      <c r="F6080" s="270">
        <v>5.86</v>
      </c>
      <c r="G6080" s="270" t="s">
        <v>223</v>
      </c>
    </row>
    <row r="6081" spans="1:7">
      <c r="A6081" s="270" t="s">
        <v>11866</v>
      </c>
      <c r="B6081" s="270" t="s">
        <v>11865</v>
      </c>
      <c r="C6081" s="270">
        <v>2408</v>
      </c>
      <c r="D6081" s="270">
        <v>1020.28</v>
      </c>
      <c r="E6081" s="270">
        <v>13</v>
      </c>
      <c r="F6081" s="270">
        <v>5.86</v>
      </c>
      <c r="G6081" s="270" t="s">
        <v>223</v>
      </c>
    </row>
    <row r="6082" spans="1:7">
      <c r="A6082" s="270" t="s">
        <v>11867</v>
      </c>
      <c r="B6082" s="270" t="s">
        <v>11865</v>
      </c>
      <c r="C6082" s="270">
        <v>2411</v>
      </c>
      <c r="D6082" s="270">
        <v>1020.28</v>
      </c>
      <c r="E6082" s="270">
        <v>13</v>
      </c>
      <c r="F6082" s="270">
        <v>5.86</v>
      </c>
      <c r="G6082" s="270" t="s">
        <v>223</v>
      </c>
    </row>
    <row r="6083" spans="1:7">
      <c r="A6083" s="270" t="s">
        <v>11868</v>
      </c>
      <c r="B6083" s="270" t="s">
        <v>11869</v>
      </c>
      <c r="C6083" s="270">
        <v>2835</v>
      </c>
      <c r="D6083" s="270">
        <v>1028.3044166666666</v>
      </c>
      <c r="E6083" s="270">
        <v>14</v>
      </c>
      <c r="F6083" s="270">
        <v>12.65</v>
      </c>
      <c r="G6083" s="270" t="s">
        <v>229</v>
      </c>
    </row>
    <row r="6084" spans="1:7">
      <c r="A6084" s="270" t="s">
        <v>11870</v>
      </c>
      <c r="B6084" s="270" t="s">
        <v>11871</v>
      </c>
      <c r="C6084" s="270">
        <v>2540</v>
      </c>
      <c r="D6084" s="270">
        <v>0</v>
      </c>
      <c r="E6084" s="270">
        <v>8</v>
      </c>
      <c r="F6084" s="270">
        <v>1.65</v>
      </c>
      <c r="G6084" s="270" t="s">
        <v>220</v>
      </c>
    </row>
    <row r="6085" spans="1:7">
      <c r="A6085" s="270" t="s">
        <v>11872</v>
      </c>
      <c r="B6085" s="270" t="s">
        <v>11871</v>
      </c>
      <c r="C6085" s="270">
        <v>2622</v>
      </c>
      <c r="D6085" s="270">
        <v>0</v>
      </c>
      <c r="E6085" s="270">
        <v>1</v>
      </c>
      <c r="F6085" s="270">
        <v>1.65</v>
      </c>
      <c r="G6085" s="270" t="s">
        <v>220</v>
      </c>
    </row>
    <row r="6086" spans="1:7">
      <c r="A6086" s="270" t="s">
        <v>11873</v>
      </c>
      <c r="B6086" s="270" t="s">
        <v>11874</v>
      </c>
      <c r="C6086" s="270">
        <v>2464</v>
      </c>
      <c r="D6086" s="270">
        <v>936.23400000000004</v>
      </c>
      <c r="E6086" s="270">
        <v>10</v>
      </c>
      <c r="F6086" s="270">
        <v>1.82</v>
      </c>
      <c r="G6086" s="270" t="s">
        <v>220</v>
      </c>
    </row>
    <row r="6087" spans="1:7">
      <c r="A6087" s="270" t="s">
        <v>11875</v>
      </c>
      <c r="B6087" s="270" t="s">
        <v>11876</v>
      </c>
      <c r="C6087" s="270">
        <v>2640</v>
      </c>
      <c r="D6087" s="270">
        <v>1028.0635625</v>
      </c>
      <c r="E6087" s="270">
        <v>14</v>
      </c>
      <c r="F6087" s="270">
        <v>1.05</v>
      </c>
      <c r="G6087" s="270" t="s">
        <v>220</v>
      </c>
    </row>
    <row r="6088" spans="1:7">
      <c r="A6088" s="270" t="s">
        <v>11877</v>
      </c>
      <c r="B6088" s="270" t="s">
        <v>11878</v>
      </c>
      <c r="C6088" s="270">
        <v>2550</v>
      </c>
      <c r="D6088" s="270">
        <v>1045.7370000000001</v>
      </c>
      <c r="E6088" s="270">
        <v>14</v>
      </c>
      <c r="F6088" s="270">
        <v>3.3419512195121941</v>
      </c>
      <c r="G6088" s="270" t="s">
        <v>223</v>
      </c>
    </row>
    <row r="6089" spans="1:7">
      <c r="A6089" s="270" t="s">
        <v>11879</v>
      </c>
      <c r="B6089" s="270" t="s">
        <v>11880</v>
      </c>
      <c r="C6089" s="270">
        <v>2707</v>
      </c>
      <c r="D6089" s="270">
        <v>1038.8935000000001</v>
      </c>
      <c r="E6089" s="270">
        <v>14</v>
      </c>
      <c r="F6089" s="270">
        <v>5.8074999999999992</v>
      </c>
      <c r="G6089" s="270" t="s">
        <v>223</v>
      </c>
    </row>
    <row r="6090" spans="1:7">
      <c r="A6090" s="270" t="s">
        <v>11881</v>
      </c>
      <c r="B6090" s="270" t="s">
        <v>11882</v>
      </c>
      <c r="C6090" s="270">
        <v>2880</v>
      </c>
      <c r="D6090" s="270">
        <v>1012.1573000000001</v>
      </c>
      <c r="E6090" s="270">
        <v>13</v>
      </c>
      <c r="F6090" s="270">
        <v>4.7</v>
      </c>
      <c r="G6090" s="270" t="s">
        <v>223</v>
      </c>
    </row>
    <row r="6091" spans="1:7">
      <c r="A6091" s="270" t="s">
        <v>11883</v>
      </c>
      <c r="B6091" s="270" t="s">
        <v>11884</v>
      </c>
      <c r="C6091" s="270">
        <v>2703</v>
      </c>
      <c r="D6091" s="270">
        <v>979.08500000000004</v>
      </c>
      <c r="E6091" s="270">
        <v>12</v>
      </c>
      <c r="F6091" s="270">
        <v>2.67</v>
      </c>
      <c r="G6091" s="270" t="s">
        <v>223</v>
      </c>
    </row>
    <row r="6092" spans="1:7">
      <c r="A6092" s="270" t="s">
        <v>11885</v>
      </c>
      <c r="B6092" s="270" t="s">
        <v>11886</v>
      </c>
      <c r="C6092" s="270">
        <v>2574</v>
      </c>
      <c r="D6092" s="270">
        <v>984.58799999999997</v>
      </c>
      <c r="E6092" s="270">
        <v>12</v>
      </c>
      <c r="F6092" s="270">
        <v>0.56999999999999995</v>
      </c>
      <c r="G6092" s="270" t="s">
        <v>220</v>
      </c>
    </row>
    <row r="6093" spans="1:7">
      <c r="A6093" s="270" t="s">
        <v>11887</v>
      </c>
      <c r="B6093" s="270" t="s">
        <v>11888</v>
      </c>
      <c r="C6093" s="270">
        <v>2711</v>
      </c>
      <c r="D6093" s="270">
        <v>1036</v>
      </c>
      <c r="E6093" s="270">
        <v>14</v>
      </c>
      <c r="F6093" s="270">
        <v>6.2540000000000013</v>
      </c>
      <c r="G6093" s="270" t="s">
        <v>226</v>
      </c>
    </row>
    <row r="6094" spans="1:7">
      <c r="A6094" s="270" t="s">
        <v>11889</v>
      </c>
      <c r="B6094" s="270" t="s">
        <v>11890</v>
      </c>
      <c r="C6094" s="270">
        <v>2715</v>
      </c>
      <c r="D6094" s="270">
        <v>1024.0194999999999</v>
      </c>
      <c r="E6094" s="270">
        <v>13</v>
      </c>
      <c r="F6094" s="270">
        <v>4.9000000000000004</v>
      </c>
      <c r="G6094" s="270" t="s">
        <v>223</v>
      </c>
    </row>
    <row r="6095" spans="1:7">
      <c r="A6095" s="270" t="s">
        <v>11891</v>
      </c>
      <c r="B6095" s="270" t="s">
        <v>11892</v>
      </c>
      <c r="C6095" s="270">
        <v>2325</v>
      </c>
      <c r="D6095" s="270">
        <v>991.34767857142867</v>
      </c>
      <c r="E6095" s="270">
        <v>12</v>
      </c>
      <c r="F6095" s="270">
        <v>1.69</v>
      </c>
      <c r="G6095" s="270" t="s">
        <v>220</v>
      </c>
    </row>
    <row r="6096" spans="1:7">
      <c r="A6096" s="270" t="s">
        <v>11893</v>
      </c>
      <c r="B6096" s="270" t="s">
        <v>11894</v>
      </c>
      <c r="C6096" s="270">
        <v>2550</v>
      </c>
      <c r="D6096" s="270">
        <v>1014.06</v>
      </c>
      <c r="E6096" s="270">
        <v>13</v>
      </c>
      <c r="F6096" s="270">
        <v>3.3419512195121941</v>
      </c>
      <c r="G6096" s="270" t="s">
        <v>223</v>
      </c>
    </row>
    <row r="6097" spans="1:7">
      <c r="A6097" s="270" t="s">
        <v>11895</v>
      </c>
      <c r="B6097" s="270" t="s">
        <v>11896</v>
      </c>
      <c r="C6097" s="270">
        <v>2725</v>
      </c>
      <c r="D6097" s="270">
        <v>927.33299999999997</v>
      </c>
      <c r="E6097" s="270">
        <v>10</v>
      </c>
      <c r="F6097" s="270">
        <v>3.04</v>
      </c>
      <c r="G6097" s="270" t="s">
        <v>223</v>
      </c>
    </row>
    <row r="6098" spans="1:7">
      <c r="A6098" s="270" t="s">
        <v>11897</v>
      </c>
      <c r="B6098" s="270" t="s">
        <v>11898</v>
      </c>
      <c r="C6098" s="270">
        <v>2343</v>
      </c>
      <c r="D6098" s="270">
        <v>1004</v>
      </c>
      <c r="E6098" s="270">
        <v>13</v>
      </c>
      <c r="F6098" s="270">
        <v>4.8600000000000003</v>
      </c>
      <c r="G6098" s="270" t="s">
        <v>223</v>
      </c>
    </row>
    <row r="6099" spans="1:7">
      <c r="A6099" s="270" t="s">
        <v>11899</v>
      </c>
      <c r="B6099" s="270" t="s">
        <v>11900</v>
      </c>
      <c r="C6099" s="270">
        <v>2720</v>
      </c>
      <c r="D6099" s="270">
        <v>1020.8341999999999</v>
      </c>
      <c r="E6099" s="270">
        <v>13</v>
      </c>
      <c r="F6099" s="270">
        <v>3.44</v>
      </c>
      <c r="G6099" s="270" t="s">
        <v>223</v>
      </c>
    </row>
    <row r="6100" spans="1:7">
      <c r="A6100" s="270" t="s">
        <v>11901</v>
      </c>
      <c r="B6100" s="270" t="s">
        <v>11902</v>
      </c>
      <c r="C6100" s="270">
        <v>2840</v>
      </c>
      <c r="D6100" s="270">
        <v>964.96400000000006</v>
      </c>
      <c r="E6100" s="270">
        <v>11</v>
      </c>
      <c r="F6100" s="270">
        <v>13.8</v>
      </c>
      <c r="G6100" s="270" t="s">
        <v>229</v>
      </c>
    </row>
    <row r="6101" spans="1:7">
      <c r="A6101" s="270" t="s">
        <v>11903</v>
      </c>
      <c r="B6101" s="270" t="s">
        <v>11904</v>
      </c>
      <c r="C6101" s="270">
        <v>2629</v>
      </c>
      <c r="D6101" s="270">
        <v>1045.7370000000001</v>
      </c>
      <c r="E6101" s="270">
        <v>14</v>
      </c>
      <c r="F6101" s="270">
        <v>3.242</v>
      </c>
      <c r="G6101" s="270" t="s">
        <v>223</v>
      </c>
    </row>
    <row r="6102" spans="1:7">
      <c r="A6102" s="270" t="s">
        <v>11905</v>
      </c>
      <c r="B6102" s="270" t="s">
        <v>11906</v>
      </c>
      <c r="C6102" s="270">
        <v>2644</v>
      </c>
      <c r="D6102" s="270">
        <v>1062</v>
      </c>
      <c r="E6102" s="270">
        <v>15</v>
      </c>
      <c r="F6102" s="270">
        <v>3.28</v>
      </c>
      <c r="G6102" s="270" t="s">
        <v>223</v>
      </c>
    </row>
    <row r="6103" spans="1:7">
      <c r="A6103" s="270" t="s">
        <v>11907</v>
      </c>
      <c r="B6103" s="270" t="s">
        <v>11908</v>
      </c>
      <c r="C6103" s="270">
        <v>2705</v>
      </c>
      <c r="D6103" s="270">
        <v>997.40962500000012</v>
      </c>
      <c r="E6103" s="270">
        <v>12</v>
      </c>
      <c r="F6103" s="270">
        <v>3.66</v>
      </c>
      <c r="G6103" s="270" t="s">
        <v>223</v>
      </c>
    </row>
    <row r="6104" spans="1:7">
      <c r="A6104" s="270" t="s">
        <v>11909</v>
      </c>
      <c r="B6104" s="270" t="s">
        <v>11910</v>
      </c>
      <c r="C6104" s="270">
        <v>2644</v>
      </c>
      <c r="D6104" s="270">
        <v>1049.5958461538462</v>
      </c>
      <c r="E6104" s="270">
        <v>14</v>
      </c>
      <c r="F6104" s="270">
        <v>2.76</v>
      </c>
      <c r="G6104" s="270" t="s">
        <v>223</v>
      </c>
    </row>
    <row r="6105" spans="1:7">
      <c r="A6105" s="270" t="s">
        <v>11911</v>
      </c>
      <c r="B6105" s="270" t="s">
        <v>11912</v>
      </c>
      <c r="C6105" s="270">
        <v>2580</v>
      </c>
      <c r="D6105" s="270">
        <v>1053.4290000000001</v>
      </c>
      <c r="E6105" s="270">
        <v>15</v>
      </c>
      <c r="F6105" s="270">
        <v>1.6700000000000004</v>
      </c>
      <c r="G6105" s="270" t="s">
        <v>220</v>
      </c>
    </row>
    <row r="6106" spans="1:7">
      <c r="A6106" s="270" t="s">
        <v>11913</v>
      </c>
      <c r="B6106" s="270" t="s">
        <v>11914</v>
      </c>
      <c r="C6106" s="270">
        <v>2875</v>
      </c>
      <c r="D6106" s="270">
        <v>976.38499999999999</v>
      </c>
      <c r="E6106" s="270">
        <v>12</v>
      </c>
      <c r="F6106" s="270">
        <v>4.9800000000000004</v>
      </c>
      <c r="G6106" s="270" t="s">
        <v>223</v>
      </c>
    </row>
    <row r="6107" spans="1:7">
      <c r="A6107" s="270" t="s">
        <v>11915</v>
      </c>
      <c r="B6107" s="270" t="s">
        <v>11914</v>
      </c>
      <c r="C6107" s="270">
        <v>2876</v>
      </c>
      <c r="D6107" s="270">
        <v>976.38499999999999</v>
      </c>
      <c r="E6107" s="270">
        <v>12</v>
      </c>
      <c r="F6107" s="270">
        <v>4.9800000000000004</v>
      </c>
      <c r="G6107" s="270" t="s">
        <v>223</v>
      </c>
    </row>
    <row r="6108" spans="1:7">
      <c r="A6108" s="270" t="s">
        <v>11916</v>
      </c>
      <c r="B6108" s="270" t="s">
        <v>11917</v>
      </c>
      <c r="C6108" s="270">
        <v>2850</v>
      </c>
      <c r="D6108" s="270">
        <v>982</v>
      </c>
      <c r="E6108" s="270">
        <v>12</v>
      </c>
      <c r="F6108" s="270">
        <v>3.18</v>
      </c>
      <c r="G6108" s="270" t="s">
        <v>223</v>
      </c>
    </row>
    <row r="6109" spans="1:7">
      <c r="A6109" s="270" t="s">
        <v>11918</v>
      </c>
      <c r="B6109" s="270" t="s">
        <v>11919</v>
      </c>
      <c r="C6109" s="270">
        <v>2370</v>
      </c>
      <c r="D6109" s="270">
        <v>990.12139999999999</v>
      </c>
      <c r="E6109" s="270">
        <v>12</v>
      </c>
      <c r="F6109" s="270">
        <v>3.05</v>
      </c>
      <c r="G6109" s="270" t="s">
        <v>223</v>
      </c>
    </row>
    <row r="6110" spans="1:7">
      <c r="A6110" s="270" t="s">
        <v>11920</v>
      </c>
      <c r="B6110" s="270" t="s">
        <v>11921</v>
      </c>
      <c r="C6110" s="270">
        <v>2820</v>
      </c>
      <c r="D6110" s="270">
        <v>1013.552</v>
      </c>
      <c r="E6110" s="270">
        <v>13</v>
      </c>
      <c r="F6110" s="270">
        <v>3.2517857142857136</v>
      </c>
      <c r="G6110" s="270" t="s">
        <v>223</v>
      </c>
    </row>
    <row r="6111" spans="1:7">
      <c r="A6111" s="270" t="s">
        <v>11922</v>
      </c>
      <c r="B6111" s="270" t="s">
        <v>11923</v>
      </c>
      <c r="C6111" s="270">
        <v>2842</v>
      </c>
      <c r="D6111" s="270">
        <v>992.81799999999998</v>
      </c>
      <c r="E6111" s="270">
        <v>12</v>
      </c>
      <c r="F6111" s="270">
        <v>4.54</v>
      </c>
      <c r="G6111" s="270" t="s">
        <v>223</v>
      </c>
    </row>
    <row r="6112" spans="1:7">
      <c r="A6112" s="270" t="s">
        <v>11924</v>
      </c>
      <c r="B6112" s="270" t="s">
        <v>11925</v>
      </c>
      <c r="C6112" s="270">
        <v>2650</v>
      </c>
      <c r="D6112" s="270">
        <v>1109</v>
      </c>
      <c r="E6112" s="270">
        <v>17</v>
      </c>
      <c r="F6112" s="270">
        <v>1.48</v>
      </c>
      <c r="G6112" s="270" t="s">
        <v>220</v>
      </c>
    </row>
    <row r="6113" spans="1:7">
      <c r="A6113" s="270" t="s">
        <v>11926</v>
      </c>
      <c r="B6113" s="270" t="s">
        <v>11927</v>
      </c>
      <c r="C6113" s="270">
        <v>2441</v>
      </c>
      <c r="D6113" s="270">
        <v>950</v>
      </c>
      <c r="E6113" s="270">
        <v>10</v>
      </c>
      <c r="F6113" s="270">
        <v>2.6225000000000005</v>
      </c>
      <c r="G6113" s="270" t="s">
        <v>223</v>
      </c>
    </row>
    <row r="6114" spans="1:7">
      <c r="A6114" s="270" t="s">
        <v>11928</v>
      </c>
      <c r="B6114" s="270" t="s">
        <v>11929</v>
      </c>
      <c r="C6114" s="270">
        <v>2259</v>
      </c>
      <c r="D6114" s="270">
        <v>1080</v>
      </c>
      <c r="E6114" s="270">
        <v>16</v>
      </c>
      <c r="F6114" s="270">
        <v>0.67</v>
      </c>
      <c r="G6114" s="270" t="s">
        <v>220</v>
      </c>
    </row>
    <row r="6115" spans="1:7">
      <c r="A6115" s="270" t="s">
        <v>11930</v>
      </c>
      <c r="B6115" s="270" t="s">
        <v>11931</v>
      </c>
      <c r="C6115" s="270">
        <v>2381</v>
      </c>
      <c r="D6115" s="270">
        <v>970.30699999999979</v>
      </c>
      <c r="E6115" s="270">
        <v>11</v>
      </c>
      <c r="F6115" s="270">
        <v>4.54</v>
      </c>
      <c r="G6115" s="270" t="s">
        <v>223</v>
      </c>
    </row>
    <row r="6116" spans="1:7">
      <c r="A6116" s="270" t="s">
        <v>11932</v>
      </c>
      <c r="B6116" s="270" t="s">
        <v>11933</v>
      </c>
      <c r="C6116" s="270">
        <v>2343</v>
      </c>
      <c r="D6116" s="270">
        <v>944</v>
      </c>
      <c r="E6116" s="270">
        <v>10</v>
      </c>
      <c r="F6116" s="270">
        <v>4.5199999999999996</v>
      </c>
      <c r="G6116" s="270" t="s">
        <v>223</v>
      </c>
    </row>
    <row r="6117" spans="1:7">
      <c r="A6117" s="270" t="s">
        <v>11934</v>
      </c>
      <c r="B6117" s="270" t="s">
        <v>11933</v>
      </c>
      <c r="C6117" s="270">
        <v>2400</v>
      </c>
      <c r="D6117" s="270">
        <v>944</v>
      </c>
      <c r="E6117" s="270">
        <v>10</v>
      </c>
      <c r="F6117" s="270">
        <v>4.5199999999999996</v>
      </c>
      <c r="G6117" s="270" t="s">
        <v>223</v>
      </c>
    </row>
    <row r="6118" spans="1:7">
      <c r="A6118" s="270" t="s">
        <v>11935</v>
      </c>
      <c r="B6118" s="270" t="s">
        <v>11936</v>
      </c>
      <c r="C6118" s="270">
        <v>2753</v>
      </c>
      <c r="D6118" s="270">
        <v>1068.0419999999999</v>
      </c>
      <c r="E6118" s="270">
        <v>15</v>
      </c>
      <c r="F6118" s="270">
        <v>0.18</v>
      </c>
      <c r="G6118" s="270" t="s">
        <v>217</v>
      </c>
    </row>
    <row r="6119" spans="1:7">
      <c r="A6119" s="270" t="s">
        <v>11937</v>
      </c>
      <c r="B6119" s="270" t="s">
        <v>11938</v>
      </c>
      <c r="C6119" s="270">
        <v>2388</v>
      </c>
      <c r="D6119" s="270">
        <v>995.6950833333334</v>
      </c>
      <c r="E6119" s="270">
        <v>12</v>
      </c>
      <c r="F6119" s="270">
        <v>6.52</v>
      </c>
      <c r="G6119" s="270" t="s">
        <v>226</v>
      </c>
    </row>
    <row r="6120" spans="1:7">
      <c r="A6120" s="270" t="s">
        <v>11939</v>
      </c>
      <c r="B6120" s="270" t="s">
        <v>11940</v>
      </c>
      <c r="C6120" s="270">
        <v>2447</v>
      </c>
      <c r="D6120" s="270">
        <v>955</v>
      </c>
      <c r="E6120" s="270">
        <v>11</v>
      </c>
      <c r="F6120" s="270">
        <v>3.6222222222222222</v>
      </c>
      <c r="G6120" s="270" t="s">
        <v>223</v>
      </c>
    </row>
    <row r="6121" spans="1:7">
      <c r="A6121" s="270" t="s">
        <v>11941</v>
      </c>
      <c r="B6121" s="270" t="s">
        <v>11942</v>
      </c>
      <c r="C6121" s="270">
        <v>2720</v>
      </c>
      <c r="D6121" s="270">
        <v>1020.8341999999999</v>
      </c>
      <c r="E6121" s="270">
        <v>13</v>
      </c>
      <c r="F6121" s="270">
        <v>3.63</v>
      </c>
      <c r="G6121" s="270" t="s">
        <v>223</v>
      </c>
    </row>
    <row r="6122" spans="1:7">
      <c r="A6122" s="270" t="s">
        <v>11943</v>
      </c>
      <c r="B6122" s="270" t="s">
        <v>11944</v>
      </c>
      <c r="C6122" s="270">
        <v>2720</v>
      </c>
      <c r="D6122" s="270">
        <v>1047</v>
      </c>
      <c r="E6122" s="270">
        <v>14</v>
      </c>
      <c r="F6122" s="270">
        <v>2.334117647058823</v>
      </c>
      <c r="G6122" s="270" t="s">
        <v>220</v>
      </c>
    </row>
    <row r="6123" spans="1:7">
      <c r="A6123" s="270" t="s">
        <v>11945</v>
      </c>
      <c r="B6123" s="270" t="s">
        <v>11946</v>
      </c>
      <c r="C6123" s="270">
        <v>2446</v>
      </c>
      <c r="D6123" s="270">
        <v>968</v>
      </c>
      <c r="E6123" s="270">
        <v>11</v>
      </c>
      <c r="F6123" s="270">
        <v>2.4764705882352942</v>
      </c>
      <c r="G6123" s="270" t="s">
        <v>223</v>
      </c>
    </row>
    <row r="6124" spans="1:7">
      <c r="A6124" s="270" t="s">
        <v>11947</v>
      </c>
      <c r="B6124" s="270" t="s">
        <v>11946</v>
      </c>
      <c r="C6124" s="270">
        <v>2795</v>
      </c>
      <c r="D6124" s="270">
        <v>1044.086</v>
      </c>
      <c r="E6124" s="270">
        <v>14</v>
      </c>
      <c r="F6124" s="270">
        <v>1.7092537313432823</v>
      </c>
      <c r="G6124" s="270" t="s">
        <v>220</v>
      </c>
    </row>
    <row r="6125" spans="1:7">
      <c r="A6125" s="270" t="s">
        <v>11948</v>
      </c>
      <c r="B6125" s="270" t="s">
        <v>11949</v>
      </c>
      <c r="C6125" s="270">
        <v>2429</v>
      </c>
      <c r="D6125" s="270">
        <v>1010.4640000000001</v>
      </c>
      <c r="E6125" s="270">
        <v>13</v>
      </c>
      <c r="F6125" s="270">
        <v>1.9822222222222221</v>
      </c>
      <c r="G6125" s="270" t="s">
        <v>220</v>
      </c>
    </row>
    <row r="6126" spans="1:7">
      <c r="A6126" s="270" t="s">
        <v>11950</v>
      </c>
      <c r="B6126" s="270" t="s">
        <v>11951</v>
      </c>
      <c r="C6126" s="270">
        <v>2440</v>
      </c>
      <c r="D6126" s="270">
        <v>942.351</v>
      </c>
      <c r="E6126" s="270">
        <v>10</v>
      </c>
      <c r="F6126" s="270">
        <v>3.1791304347826088</v>
      </c>
      <c r="G6126" s="270" t="s">
        <v>223</v>
      </c>
    </row>
    <row r="6127" spans="1:7">
      <c r="A6127" s="270" t="s">
        <v>11952</v>
      </c>
      <c r="B6127" s="270" t="s">
        <v>11953</v>
      </c>
      <c r="C6127" s="270">
        <v>2328</v>
      </c>
      <c r="D6127" s="270">
        <v>1017</v>
      </c>
      <c r="E6127" s="270">
        <v>13</v>
      </c>
      <c r="F6127" s="270">
        <v>2.17</v>
      </c>
      <c r="G6127" s="270" t="s">
        <v>220</v>
      </c>
    </row>
    <row r="6128" spans="1:7">
      <c r="A6128" s="270" t="s">
        <v>11954</v>
      </c>
      <c r="B6128" s="270" t="s">
        <v>11955</v>
      </c>
      <c r="C6128" s="270">
        <v>2233</v>
      </c>
      <c r="D6128" s="270">
        <v>1114.1780000000001</v>
      </c>
      <c r="E6128" s="270">
        <v>17</v>
      </c>
      <c r="F6128" s="270">
        <v>0</v>
      </c>
      <c r="G6128" s="270" t="s">
        <v>217</v>
      </c>
    </row>
    <row r="6129" spans="1:7">
      <c r="A6129" s="270" t="s">
        <v>11956</v>
      </c>
      <c r="B6129" s="270" t="s">
        <v>11957</v>
      </c>
      <c r="C6129" s="270">
        <v>2264</v>
      </c>
      <c r="D6129" s="270">
        <v>974</v>
      </c>
      <c r="E6129" s="270">
        <v>11</v>
      </c>
      <c r="F6129" s="270">
        <v>0.21</v>
      </c>
      <c r="G6129" s="270" t="s">
        <v>220</v>
      </c>
    </row>
    <row r="6130" spans="1:7">
      <c r="A6130" s="270" t="s">
        <v>11958</v>
      </c>
      <c r="B6130" s="270" t="s">
        <v>11959</v>
      </c>
      <c r="C6130" s="270">
        <v>2850</v>
      </c>
      <c r="D6130" s="270">
        <v>899</v>
      </c>
      <c r="E6130" s="270">
        <v>8</v>
      </c>
      <c r="F6130" s="270">
        <v>3.1293617021276594</v>
      </c>
      <c r="G6130" s="270" t="s">
        <v>223</v>
      </c>
    </row>
    <row r="6131" spans="1:7">
      <c r="A6131" s="270" t="s">
        <v>11960</v>
      </c>
      <c r="B6131" s="270" t="s">
        <v>11961</v>
      </c>
      <c r="C6131" s="270">
        <v>2388</v>
      </c>
      <c r="D6131" s="270">
        <v>1022.848</v>
      </c>
      <c r="E6131" s="270">
        <v>13</v>
      </c>
      <c r="F6131" s="270">
        <v>6.2931250000000007</v>
      </c>
      <c r="G6131" s="270" t="s">
        <v>226</v>
      </c>
    </row>
    <row r="6132" spans="1:7">
      <c r="A6132" s="270" t="s">
        <v>11962</v>
      </c>
      <c r="B6132" s="270" t="s">
        <v>11963</v>
      </c>
      <c r="C6132" s="270">
        <v>2620</v>
      </c>
      <c r="D6132" s="270">
        <v>1091.462</v>
      </c>
      <c r="E6132" s="270">
        <v>16</v>
      </c>
      <c r="F6132" s="270">
        <v>0.48000000000000004</v>
      </c>
      <c r="G6132" s="270" t="s">
        <v>220</v>
      </c>
    </row>
    <row r="6133" spans="1:7">
      <c r="A6133" s="270" t="s">
        <v>11964</v>
      </c>
      <c r="B6133" s="270" t="s">
        <v>11965</v>
      </c>
      <c r="C6133" s="270">
        <v>2370</v>
      </c>
      <c r="D6133" s="270">
        <v>1033</v>
      </c>
      <c r="E6133" s="270">
        <v>14</v>
      </c>
      <c r="F6133" s="270">
        <v>3.770588235294118</v>
      </c>
      <c r="G6133" s="270" t="s">
        <v>223</v>
      </c>
    </row>
    <row r="6134" spans="1:7">
      <c r="A6134" s="270" t="s">
        <v>11966</v>
      </c>
      <c r="B6134" s="270" t="s">
        <v>11967</v>
      </c>
      <c r="C6134" s="270">
        <v>2354</v>
      </c>
      <c r="D6134" s="270">
        <v>1023.414</v>
      </c>
      <c r="E6134" s="270">
        <v>13</v>
      </c>
      <c r="F6134" s="270">
        <v>4.68</v>
      </c>
      <c r="G6134" s="270" t="s">
        <v>223</v>
      </c>
    </row>
    <row r="6135" spans="1:7">
      <c r="A6135" s="270" t="s">
        <v>11968</v>
      </c>
      <c r="B6135" s="270" t="s">
        <v>11969</v>
      </c>
      <c r="C6135" s="270">
        <v>2358</v>
      </c>
      <c r="D6135" s="270">
        <v>1025</v>
      </c>
      <c r="E6135" s="270">
        <v>13</v>
      </c>
      <c r="F6135" s="270">
        <v>3.37</v>
      </c>
      <c r="G6135" s="270" t="s">
        <v>223</v>
      </c>
    </row>
    <row r="6136" spans="1:7">
      <c r="A6136" s="270" t="s">
        <v>11970</v>
      </c>
      <c r="B6136" s="270" t="s">
        <v>11971</v>
      </c>
      <c r="C6136" s="270">
        <v>2577</v>
      </c>
      <c r="D6136" s="270">
        <v>1055.3047096774196</v>
      </c>
      <c r="E6136" s="270">
        <v>15</v>
      </c>
      <c r="F6136" s="270">
        <v>0.61</v>
      </c>
      <c r="G6136" s="270" t="s">
        <v>220</v>
      </c>
    </row>
    <row r="6137" spans="1:7">
      <c r="A6137" s="270" t="s">
        <v>11972</v>
      </c>
      <c r="B6137" s="270" t="s">
        <v>11973</v>
      </c>
      <c r="C6137" s="270">
        <v>2582</v>
      </c>
      <c r="D6137" s="270">
        <v>1065.2240952380951</v>
      </c>
      <c r="E6137" s="270">
        <v>15</v>
      </c>
      <c r="F6137" s="270">
        <v>0.8</v>
      </c>
      <c r="G6137" s="270" t="s">
        <v>220</v>
      </c>
    </row>
    <row r="6138" spans="1:7">
      <c r="A6138" s="270" t="s">
        <v>11974</v>
      </c>
      <c r="B6138" s="270" t="s">
        <v>11975</v>
      </c>
      <c r="C6138" s="270">
        <v>2582</v>
      </c>
      <c r="D6138" s="270">
        <v>1101</v>
      </c>
      <c r="E6138" s="270">
        <v>17</v>
      </c>
      <c r="F6138" s="270">
        <v>1.8028571428571429</v>
      </c>
      <c r="G6138" s="270" t="s">
        <v>220</v>
      </c>
    </row>
    <row r="6139" spans="1:7">
      <c r="A6139" s="270" t="s">
        <v>11976</v>
      </c>
      <c r="B6139" s="270" t="s">
        <v>11977</v>
      </c>
      <c r="C6139" s="270">
        <v>2582</v>
      </c>
      <c r="D6139" s="270">
        <v>1021.52</v>
      </c>
      <c r="E6139" s="270">
        <v>13</v>
      </c>
      <c r="F6139" s="270">
        <v>0.68</v>
      </c>
      <c r="G6139" s="270" t="s">
        <v>220</v>
      </c>
    </row>
    <row r="6140" spans="1:7">
      <c r="A6140" s="270" t="s">
        <v>11978</v>
      </c>
      <c r="B6140" s="270" t="s">
        <v>11979</v>
      </c>
      <c r="C6140" s="270">
        <v>2650</v>
      </c>
      <c r="D6140" s="270">
        <v>1077.4939999999999</v>
      </c>
      <c r="E6140" s="270">
        <v>16</v>
      </c>
      <c r="F6140" s="270">
        <v>1.85</v>
      </c>
      <c r="G6140" s="270" t="s">
        <v>220</v>
      </c>
    </row>
    <row r="6141" spans="1:7">
      <c r="A6141" s="270" t="s">
        <v>11980</v>
      </c>
      <c r="B6141" s="270" t="s">
        <v>11979</v>
      </c>
      <c r="C6141" s="270">
        <v>2652</v>
      </c>
      <c r="D6141" s="270">
        <v>1077.4939999999999</v>
      </c>
      <c r="E6141" s="270">
        <v>16</v>
      </c>
      <c r="F6141" s="270">
        <v>1.85</v>
      </c>
      <c r="G6141" s="270" t="s">
        <v>220</v>
      </c>
    </row>
    <row r="6142" spans="1:7">
      <c r="A6142" s="270" t="s">
        <v>11981</v>
      </c>
      <c r="B6142" s="270" t="s">
        <v>11982</v>
      </c>
      <c r="C6142" s="270">
        <v>2251</v>
      </c>
      <c r="D6142" s="270">
        <v>1039.079</v>
      </c>
      <c r="E6142" s="270">
        <v>14</v>
      </c>
      <c r="F6142" s="270">
        <v>0</v>
      </c>
      <c r="G6142" s="270" t="s">
        <v>217</v>
      </c>
    </row>
    <row r="6143" spans="1:7">
      <c r="A6143" s="270" t="s">
        <v>11983</v>
      </c>
      <c r="B6143" s="270" t="s">
        <v>11984</v>
      </c>
      <c r="C6143" s="270">
        <v>2539</v>
      </c>
      <c r="D6143" s="270">
        <v>1050.25</v>
      </c>
      <c r="E6143" s="270">
        <v>14</v>
      </c>
      <c r="F6143" s="270">
        <v>1.6785714285714286</v>
      </c>
      <c r="G6143" s="270" t="s">
        <v>220</v>
      </c>
    </row>
    <row r="6144" spans="1:7">
      <c r="A6144" s="270" t="s">
        <v>11985</v>
      </c>
      <c r="B6144" s="270" t="s">
        <v>11986</v>
      </c>
      <c r="C6144" s="270">
        <v>2539</v>
      </c>
      <c r="D6144" s="270">
        <v>941.88011538461546</v>
      </c>
      <c r="E6144" s="270">
        <v>10</v>
      </c>
      <c r="F6144" s="270">
        <v>1.46</v>
      </c>
      <c r="G6144" s="270" t="s">
        <v>220</v>
      </c>
    </row>
    <row r="6145" spans="1:7">
      <c r="A6145" s="270" t="s">
        <v>11987</v>
      </c>
      <c r="B6145" s="270" t="s">
        <v>11988</v>
      </c>
      <c r="C6145" s="270">
        <v>2729</v>
      </c>
      <c r="D6145" s="270">
        <v>1028.75</v>
      </c>
      <c r="E6145" s="270">
        <v>14</v>
      </c>
      <c r="F6145" s="270">
        <v>2.89</v>
      </c>
      <c r="G6145" s="270" t="s">
        <v>223</v>
      </c>
    </row>
    <row r="6146" spans="1:7">
      <c r="A6146" s="270" t="s">
        <v>11989</v>
      </c>
      <c r="B6146" s="270" t="s">
        <v>11990</v>
      </c>
      <c r="C6146" s="270">
        <v>2396</v>
      </c>
      <c r="D6146" s="270">
        <v>948.09739999999999</v>
      </c>
      <c r="E6146" s="270">
        <v>10</v>
      </c>
      <c r="F6146" s="270">
        <v>5.29</v>
      </c>
      <c r="G6146" s="270" t="s">
        <v>223</v>
      </c>
    </row>
    <row r="6147" spans="1:7">
      <c r="A6147" s="270" t="s">
        <v>11991</v>
      </c>
      <c r="B6147" s="270" t="s">
        <v>11992</v>
      </c>
      <c r="C6147" s="270">
        <v>2483</v>
      </c>
      <c r="D6147" s="270">
        <v>832.8</v>
      </c>
      <c r="E6147" s="270">
        <v>6</v>
      </c>
      <c r="F6147" s="270">
        <v>0.6428571428571429</v>
      </c>
      <c r="G6147" s="270" t="s">
        <v>220</v>
      </c>
    </row>
    <row r="6148" spans="1:7">
      <c r="A6148" s="270" t="s">
        <v>11993</v>
      </c>
      <c r="B6148" s="270" t="s">
        <v>11994</v>
      </c>
      <c r="C6148" s="270">
        <v>2832</v>
      </c>
      <c r="D6148" s="270">
        <v>927.02049999999997</v>
      </c>
      <c r="E6148" s="270">
        <v>10</v>
      </c>
      <c r="F6148" s="270">
        <v>8.15</v>
      </c>
      <c r="G6148" s="270" t="s">
        <v>226</v>
      </c>
    </row>
    <row r="6149" spans="1:7">
      <c r="A6149" s="270" t="s">
        <v>11995</v>
      </c>
      <c r="B6149" s="270" t="s">
        <v>11996</v>
      </c>
      <c r="C6149" s="270">
        <v>2371</v>
      </c>
      <c r="D6149" s="270">
        <v>936</v>
      </c>
      <c r="E6149" s="270">
        <v>10</v>
      </c>
      <c r="F6149" s="270">
        <v>4.5900000000000007</v>
      </c>
      <c r="G6149" s="270" t="s">
        <v>223</v>
      </c>
    </row>
    <row r="6150" spans="1:7">
      <c r="A6150" s="270" t="s">
        <v>11997</v>
      </c>
      <c r="B6150" s="270" t="s">
        <v>11998</v>
      </c>
      <c r="C6150" s="270">
        <v>2548</v>
      </c>
      <c r="D6150" s="270">
        <v>1020</v>
      </c>
      <c r="E6150" s="270">
        <v>13</v>
      </c>
      <c r="F6150" s="270">
        <v>3.16</v>
      </c>
      <c r="G6150" s="270" t="s">
        <v>223</v>
      </c>
    </row>
    <row r="6151" spans="1:7">
      <c r="A6151" s="270" t="s">
        <v>11999</v>
      </c>
      <c r="B6151" s="270" t="s">
        <v>12000</v>
      </c>
      <c r="C6151" s="270">
        <v>2527</v>
      </c>
      <c r="D6151" s="270">
        <v>1047.5</v>
      </c>
      <c r="E6151" s="270">
        <v>14</v>
      </c>
      <c r="F6151" s="270">
        <v>0.31</v>
      </c>
      <c r="G6151" s="270" t="s">
        <v>220</v>
      </c>
    </row>
    <row r="6152" spans="1:7">
      <c r="A6152" s="270" t="s">
        <v>12001</v>
      </c>
      <c r="B6152" s="270" t="s">
        <v>12000</v>
      </c>
      <c r="C6152" s="270">
        <v>2777</v>
      </c>
      <c r="D6152" s="270">
        <v>1079.0150000000001</v>
      </c>
      <c r="E6152" s="270">
        <v>16</v>
      </c>
      <c r="F6152" s="270">
        <v>0</v>
      </c>
      <c r="G6152" s="270" t="s">
        <v>217</v>
      </c>
    </row>
    <row r="6153" spans="1:7">
      <c r="A6153" s="270" t="s">
        <v>12002</v>
      </c>
      <c r="B6153" s="270" t="s">
        <v>12003</v>
      </c>
      <c r="C6153" s="270">
        <v>2821</v>
      </c>
      <c r="D6153" s="270">
        <v>988.23900000000003</v>
      </c>
      <c r="E6153" s="270">
        <v>12</v>
      </c>
      <c r="F6153" s="270">
        <v>3.55</v>
      </c>
      <c r="G6153" s="270" t="s">
        <v>223</v>
      </c>
    </row>
    <row r="6154" spans="1:7">
      <c r="A6154" s="270" t="s">
        <v>12004</v>
      </c>
      <c r="B6154" s="270" t="s">
        <v>12005</v>
      </c>
      <c r="C6154" s="270">
        <v>2681</v>
      </c>
      <c r="D6154" s="270">
        <v>990.82600000000002</v>
      </c>
      <c r="E6154" s="270">
        <v>12</v>
      </c>
      <c r="F6154" s="270">
        <v>3.35</v>
      </c>
      <c r="G6154" s="270" t="s">
        <v>223</v>
      </c>
    </row>
    <row r="6155" spans="1:7">
      <c r="A6155" s="270" t="s">
        <v>12006</v>
      </c>
      <c r="B6155" s="270" t="s">
        <v>12007</v>
      </c>
      <c r="C6155" s="270">
        <v>2161</v>
      </c>
      <c r="D6155" s="270">
        <v>774.59100000000001</v>
      </c>
      <c r="E6155" s="270">
        <v>3</v>
      </c>
      <c r="F6155" s="270">
        <v>0</v>
      </c>
      <c r="G6155" s="270" t="s">
        <v>217</v>
      </c>
    </row>
    <row r="6156" spans="1:7">
      <c r="A6156" s="270" t="s">
        <v>12008</v>
      </c>
      <c r="B6156" s="270" t="s">
        <v>12009</v>
      </c>
      <c r="C6156" s="270">
        <v>2725</v>
      </c>
      <c r="D6156" s="270">
        <v>927.33299999999997</v>
      </c>
      <c r="E6156" s="270">
        <v>10</v>
      </c>
      <c r="F6156" s="270">
        <v>2.72</v>
      </c>
      <c r="G6156" s="270" t="s">
        <v>223</v>
      </c>
    </row>
    <row r="6157" spans="1:7">
      <c r="A6157" s="270" t="s">
        <v>12010</v>
      </c>
      <c r="B6157" s="270" t="s">
        <v>12011</v>
      </c>
      <c r="C6157" s="270">
        <v>2868</v>
      </c>
      <c r="D6157" s="270">
        <v>993.66700000000003</v>
      </c>
      <c r="E6157" s="270">
        <v>12</v>
      </c>
      <c r="F6157" s="270">
        <v>3.93</v>
      </c>
      <c r="G6157" s="270" t="s">
        <v>223</v>
      </c>
    </row>
    <row r="6158" spans="1:7">
      <c r="A6158" s="270" t="s">
        <v>12012</v>
      </c>
      <c r="B6158" s="270" t="s">
        <v>12013</v>
      </c>
      <c r="C6158" s="270">
        <v>2642</v>
      </c>
      <c r="D6158" s="270">
        <v>1039.963</v>
      </c>
      <c r="E6158" s="270">
        <v>14</v>
      </c>
      <c r="F6158" s="270">
        <v>2.39</v>
      </c>
      <c r="G6158" s="270" t="s">
        <v>220</v>
      </c>
    </row>
    <row r="6159" spans="1:7">
      <c r="A6159" s="270" t="s">
        <v>12014</v>
      </c>
      <c r="B6159" s="270" t="s">
        <v>12015</v>
      </c>
      <c r="C6159" s="270">
        <v>2787</v>
      </c>
      <c r="D6159" s="270">
        <v>969.18281818181822</v>
      </c>
      <c r="E6159" s="270">
        <v>11</v>
      </c>
      <c r="F6159" s="270">
        <v>2.59</v>
      </c>
      <c r="G6159" s="270" t="s">
        <v>223</v>
      </c>
    </row>
    <row r="6160" spans="1:7">
      <c r="A6160" s="270" t="s">
        <v>12016</v>
      </c>
      <c r="B6160" s="270" t="s">
        <v>12017</v>
      </c>
      <c r="C6160" s="270">
        <v>2575</v>
      </c>
      <c r="D6160" s="270">
        <v>998.673</v>
      </c>
      <c r="E6160" s="270">
        <v>12</v>
      </c>
      <c r="F6160" s="270">
        <v>0.45</v>
      </c>
      <c r="G6160" s="270" t="s">
        <v>220</v>
      </c>
    </row>
    <row r="6161" spans="1:7">
      <c r="A6161" s="270" t="s">
        <v>12018</v>
      </c>
      <c r="B6161" s="270" t="s">
        <v>12019</v>
      </c>
      <c r="C6161" s="270">
        <v>2540</v>
      </c>
      <c r="D6161" s="270">
        <v>866.66700000000003</v>
      </c>
      <c r="E6161" s="270">
        <v>7</v>
      </c>
      <c r="F6161" s="270">
        <v>0.95</v>
      </c>
      <c r="G6161" s="270" t="s">
        <v>220</v>
      </c>
    </row>
    <row r="6162" spans="1:7">
      <c r="A6162" s="270" t="s">
        <v>12020</v>
      </c>
      <c r="B6162" s="270" t="s">
        <v>12021</v>
      </c>
      <c r="C6162" s="270">
        <v>2440</v>
      </c>
      <c r="D6162" s="270">
        <v>931.625</v>
      </c>
      <c r="E6162" s="270">
        <v>10</v>
      </c>
      <c r="F6162" s="270">
        <v>3.1791304347826088</v>
      </c>
      <c r="G6162" s="270" t="s">
        <v>223</v>
      </c>
    </row>
    <row r="6163" spans="1:7">
      <c r="A6163" s="270" t="s">
        <v>12022</v>
      </c>
      <c r="B6163" s="270" t="s">
        <v>12023</v>
      </c>
      <c r="C6163" s="270">
        <v>2874</v>
      </c>
      <c r="D6163" s="270">
        <v>1031.992</v>
      </c>
      <c r="E6163" s="270">
        <v>14</v>
      </c>
      <c r="F6163" s="270">
        <v>6.58</v>
      </c>
      <c r="G6163" s="270" t="s">
        <v>226</v>
      </c>
    </row>
    <row r="6164" spans="1:7">
      <c r="A6164" s="270" t="s">
        <v>12024</v>
      </c>
      <c r="B6164" s="270" t="s">
        <v>12025</v>
      </c>
      <c r="C6164" s="270">
        <v>2795</v>
      </c>
      <c r="D6164" s="270">
        <v>1038.4000000000001</v>
      </c>
      <c r="E6164" s="270">
        <v>14</v>
      </c>
      <c r="F6164" s="270">
        <v>1.7092537313432823</v>
      </c>
      <c r="G6164" s="270" t="s">
        <v>220</v>
      </c>
    </row>
    <row r="6165" spans="1:7">
      <c r="A6165" s="270" t="s">
        <v>12026</v>
      </c>
      <c r="B6165" s="270" t="s">
        <v>12027</v>
      </c>
      <c r="C6165" s="270">
        <v>2410</v>
      </c>
      <c r="D6165" s="270">
        <v>997.74400000000003</v>
      </c>
      <c r="E6165" s="270">
        <v>12</v>
      </c>
      <c r="F6165" s="270">
        <v>5.61</v>
      </c>
      <c r="G6165" s="270" t="s">
        <v>223</v>
      </c>
    </row>
    <row r="6166" spans="1:7">
      <c r="A6166" s="270" t="s">
        <v>12028</v>
      </c>
      <c r="B6166" s="270" t="s">
        <v>12029</v>
      </c>
      <c r="C6166" s="270">
        <v>2668</v>
      </c>
      <c r="D6166" s="270">
        <v>1021.354</v>
      </c>
      <c r="E6166" s="270">
        <v>13</v>
      </c>
      <c r="F6166" s="270">
        <v>4.46</v>
      </c>
      <c r="G6166" s="270" t="s">
        <v>223</v>
      </c>
    </row>
    <row r="6167" spans="1:7">
      <c r="A6167" s="270" t="s">
        <v>12030</v>
      </c>
      <c r="B6167" s="270" t="s">
        <v>12031</v>
      </c>
      <c r="C6167" s="270">
        <v>2446</v>
      </c>
      <c r="D6167" s="270">
        <v>1035.354</v>
      </c>
      <c r="E6167" s="270">
        <v>14</v>
      </c>
      <c r="F6167" s="270">
        <v>2.4764705882352942</v>
      </c>
      <c r="G6167" s="270" t="s">
        <v>223</v>
      </c>
    </row>
    <row r="6168" spans="1:7">
      <c r="A6168" s="270" t="s">
        <v>12032</v>
      </c>
      <c r="B6168" s="270" t="s">
        <v>12033</v>
      </c>
      <c r="C6168" s="270">
        <v>2680</v>
      </c>
      <c r="D6168" s="270">
        <v>1005.0464285714285</v>
      </c>
      <c r="E6168" s="270">
        <v>13</v>
      </c>
      <c r="F6168" s="270">
        <v>3.4</v>
      </c>
      <c r="G6168" s="270" t="s">
        <v>223</v>
      </c>
    </row>
    <row r="6169" spans="1:7">
      <c r="A6169" s="270" t="s">
        <v>12034</v>
      </c>
      <c r="B6169" s="270" t="s">
        <v>12035</v>
      </c>
      <c r="C6169" s="270">
        <v>2680</v>
      </c>
      <c r="D6169" s="270">
        <v>1031.3209999999999</v>
      </c>
      <c r="E6169" s="270">
        <v>14</v>
      </c>
      <c r="F6169" s="270">
        <v>3.35</v>
      </c>
      <c r="G6169" s="270" t="s">
        <v>223</v>
      </c>
    </row>
    <row r="6170" spans="1:7">
      <c r="A6170" s="270" t="s">
        <v>12036</v>
      </c>
      <c r="B6170" s="270" t="s">
        <v>12037</v>
      </c>
      <c r="C6170" s="270">
        <v>2470</v>
      </c>
      <c r="D6170" s="270">
        <v>988.81100000000004</v>
      </c>
      <c r="E6170" s="270">
        <v>12</v>
      </c>
      <c r="F6170" s="270">
        <v>1.23</v>
      </c>
      <c r="G6170" s="270" t="s">
        <v>220</v>
      </c>
    </row>
    <row r="6171" spans="1:7">
      <c r="A6171" s="270" t="s">
        <v>12038</v>
      </c>
      <c r="B6171" s="270" t="s">
        <v>12039</v>
      </c>
      <c r="C6171" s="270">
        <v>2594</v>
      </c>
      <c r="D6171" s="270">
        <v>953.30600000000004</v>
      </c>
      <c r="E6171" s="270">
        <v>11</v>
      </c>
      <c r="F6171" s="270">
        <v>2.0499999999999998</v>
      </c>
      <c r="G6171" s="270" t="s">
        <v>220</v>
      </c>
    </row>
    <row r="6172" spans="1:7">
      <c r="A6172" s="270" t="s">
        <v>12040</v>
      </c>
      <c r="B6172" s="270" t="s">
        <v>12041</v>
      </c>
      <c r="C6172" s="270">
        <v>2669</v>
      </c>
      <c r="D6172" s="270">
        <v>1026.8134000000002</v>
      </c>
      <c r="E6172" s="270">
        <v>14</v>
      </c>
      <c r="F6172" s="270">
        <v>6.23</v>
      </c>
      <c r="G6172" s="270" t="s">
        <v>226</v>
      </c>
    </row>
    <row r="6173" spans="1:7">
      <c r="A6173" s="270" t="s">
        <v>12042</v>
      </c>
      <c r="B6173" s="270" t="s">
        <v>12043</v>
      </c>
      <c r="C6173" s="270">
        <v>2549</v>
      </c>
      <c r="D6173" s="270">
        <v>1005.3538000000001</v>
      </c>
      <c r="E6173" s="270">
        <v>13</v>
      </c>
      <c r="F6173" s="270">
        <v>3.6</v>
      </c>
      <c r="G6173" s="270" t="s">
        <v>223</v>
      </c>
    </row>
    <row r="6174" spans="1:7">
      <c r="A6174" s="270" t="s">
        <v>12044</v>
      </c>
      <c r="B6174" s="270" t="s">
        <v>12045</v>
      </c>
      <c r="C6174" s="270">
        <v>2228</v>
      </c>
      <c r="D6174" s="270">
        <v>1096.133</v>
      </c>
      <c r="E6174" s="270">
        <v>16</v>
      </c>
      <c r="F6174" s="270">
        <v>0</v>
      </c>
      <c r="G6174" s="270" t="s">
        <v>217</v>
      </c>
    </row>
    <row r="6175" spans="1:7">
      <c r="A6175" s="270" t="s">
        <v>12046</v>
      </c>
      <c r="B6175" s="270" t="s">
        <v>12047</v>
      </c>
      <c r="C6175" s="270">
        <v>2550</v>
      </c>
      <c r="D6175" s="270">
        <v>967</v>
      </c>
      <c r="E6175" s="270">
        <v>11</v>
      </c>
      <c r="F6175" s="270">
        <v>3.91</v>
      </c>
      <c r="G6175" s="270" t="s">
        <v>223</v>
      </c>
    </row>
    <row r="6176" spans="1:7">
      <c r="A6176" s="270" t="s">
        <v>12048</v>
      </c>
      <c r="B6176" s="270" t="s">
        <v>12049</v>
      </c>
      <c r="C6176" s="270">
        <v>2867</v>
      </c>
      <c r="D6176" s="270">
        <v>985</v>
      </c>
      <c r="E6176" s="270">
        <v>12</v>
      </c>
      <c r="F6176" s="270">
        <v>3.67</v>
      </c>
      <c r="G6176" s="270" t="s">
        <v>223</v>
      </c>
    </row>
    <row r="6177" spans="1:7">
      <c r="A6177" s="270" t="s">
        <v>12050</v>
      </c>
      <c r="B6177" s="270" t="s">
        <v>12051</v>
      </c>
      <c r="C6177" s="270">
        <v>2550</v>
      </c>
      <c r="D6177" s="270">
        <v>994.28728301886815</v>
      </c>
      <c r="E6177" s="270">
        <v>12</v>
      </c>
      <c r="F6177" s="270">
        <v>3.72</v>
      </c>
      <c r="G6177" s="270" t="s">
        <v>223</v>
      </c>
    </row>
    <row r="6178" spans="1:7">
      <c r="A6178" s="270" t="s">
        <v>12052</v>
      </c>
      <c r="B6178" s="270" t="s">
        <v>12053</v>
      </c>
      <c r="C6178" s="270">
        <v>2464</v>
      </c>
      <c r="D6178" s="270">
        <v>1012</v>
      </c>
      <c r="E6178" s="270">
        <v>13</v>
      </c>
      <c r="F6178" s="270">
        <v>1.9433333333333334</v>
      </c>
      <c r="G6178" s="270" t="s">
        <v>220</v>
      </c>
    </row>
    <row r="6179" spans="1:7">
      <c r="A6179" s="270" t="s">
        <v>12054</v>
      </c>
      <c r="B6179" s="270" t="s">
        <v>12055</v>
      </c>
      <c r="C6179" s="270">
        <v>2484</v>
      </c>
      <c r="D6179" s="270">
        <v>925.69600000000003</v>
      </c>
      <c r="E6179" s="270">
        <v>9</v>
      </c>
      <c r="F6179" s="270">
        <v>0.80812499999999987</v>
      </c>
      <c r="G6179" s="270" t="s">
        <v>220</v>
      </c>
    </row>
    <row r="6180" spans="1:7">
      <c r="A6180" s="270" t="s">
        <v>12056</v>
      </c>
      <c r="B6180" s="270" t="s">
        <v>12057</v>
      </c>
      <c r="C6180" s="270">
        <v>2017</v>
      </c>
      <c r="D6180" s="270">
        <v>1080.1199999999999</v>
      </c>
      <c r="E6180" s="270">
        <v>16</v>
      </c>
      <c r="F6180" s="270">
        <v>0</v>
      </c>
      <c r="G6180" s="270" t="s">
        <v>217</v>
      </c>
    </row>
    <row r="6181" spans="1:7">
      <c r="C6181"/>
    </row>
    <row r="6182" spans="1:7">
      <c r="C6182"/>
    </row>
    <row r="6183" spans="1:7">
      <c r="C6183"/>
    </row>
    <row r="6184" spans="1:7">
      <c r="C6184"/>
    </row>
    <row r="6185" spans="1:7">
      <c r="C6185"/>
    </row>
    <row r="6186" spans="1:7">
      <c r="C6186"/>
    </row>
    <row r="6187" spans="1:7">
      <c r="C6187"/>
    </row>
    <row r="6188" spans="1:7">
      <c r="C6188"/>
    </row>
    <row r="6189" spans="1:7">
      <c r="C6189"/>
    </row>
    <row r="6190" spans="1:7">
      <c r="C6190"/>
    </row>
    <row r="6191" spans="1:7">
      <c r="C6191"/>
    </row>
    <row r="6192" spans="1:7">
      <c r="C6192"/>
    </row>
    <row r="6193" spans="3:3">
      <c r="C6193"/>
    </row>
    <row r="6194" spans="3:3">
      <c r="C6194"/>
    </row>
    <row r="6195" spans="3:3">
      <c r="C6195"/>
    </row>
    <row r="6196" spans="3:3">
      <c r="C6196"/>
    </row>
    <row r="6197" spans="3:3">
      <c r="C6197"/>
    </row>
    <row r="6198" spans="3:3">
      <c r="C6198"/>
    </row>
    <row r="6199" spans="3:3">
      <c r="C6199"/>
    </row>
    <row r="6200" spans="3:3">
      <c r="C6200"/>
    </row>
    <row r="6201" spans="3:3">
      <c r="C6201"/>
    </row>
    <row r="6202" spans="3:3">
      <c r="C6202"/>
    </row>
    <row r="6203" spans="3:3">
      <c r="C6203"/>
    </row>
    <row r="6204" spans="3:3">
      <c r="C6204"/>
    </row>
    <row r="6205" spans="3:3">
      <c r="C6205"/>
    </row>
    <row r="6206" spans="3:3">
      <c r="C6206"/>
    </row>
    <row r="6207" spans="3:3">
      <c r="C6207"/>
    </row>
    <row r="6208" spans="3:3">
      <c r="C6208"/>
    </row>
    <row r="6209" spans="3:3">
      <c r="C6209"/>
    </row>
    <row r="6210" spans="3:3">
      <c r="C6210"/>
    </row>
    <row r="6211" spans="3:3">
      <c r="C6211"/>
    </row>
    <row r="6212" spans="3:3">
      <c r="C6212"/>
    </row>
    <row r="6213" spans="3:3">
      <c r="C6213"/>
    </row>
    <row r="6214" spans="3:3">
      <c r="C6214"/>
    </row>
    <row r="6215" spans="3:3">
      <c r="C6215"/>
    </row>
    <row r="6216" spans="3:3">
      <c r="C6216"/>
    </row>
    <row r="6217" spans="3:3">
      <c r="C6217"/>
    </row>
    <row r="6218" spans="3:3">
      <c r="C6218"/>
    </row>
    <row r="6219" spans="3:3">
      <c r="C6219"/>
    </row>
    <row r="6220" spans="3:3">
      <c r="C6220"/>
    </row>
    <row r="6221" spans="3:3">
      <c r="C6221"/>
    </row>
    <row r="6222" spans="3:3">
      <c r="C6222"/>
    </row>
    <row r="6223" spans="3:3">
      <c r="C6223"/>
    </row>
    <row r="6224" spans="3:3">
      <c r="C6224"/>
    </row>
    <row r="6225" spans="3:3">
      <c r="C6225"/>
    </row>
    <row r="6226" spans="3:3">
      <c r="C6226"/>
    </row>
    <row r="6227" spans="3:3">
      <c r="C6227"/>
    </row>
    <row r="6228" spans="3:3">
      <c r="C6228"/>
    </row>
    <row r="6229" spans="3:3">
      <c r="C6229"/>
    </row>
    <row r="6230" spans="3:3">
      <c r="C6230"/>
    </row>
    <row r="6231" spans="3:3">
      <c r="C6231"/>
    </row>
    <row r="6232" spans="3:3">
      <c r="C6232"/>
    </row>
    <row r="6233" spans="3:3">
      <c r="C6233"/>
    </row>
    <row r="6234" spans="3:3">
      <c r="C6234"/>
    </row>
    <row r="6235" spans="3:3">
      <c r="C6235"/>
    </row>
    <row r="6236" spans="3:3">
      <c r="C6236"/>
    </row>
    <row r="6237" spans="3:3">
      <c r="C6237"/>
    </row>
    <row r="6238" spans="3:3">
      <c r="C6238"/>
    </row>
    <row r="6239" spans="3:3">
      <c r="C6239"/>
    </row>
    <row r="6240" spans="3:3">
      <c r="C6240"/>
    </row>
    <row r="6241" spans="3:3">
      <c r="C6241"/>
    </row>
    <row r="6242" spans="3:3">
      <c r="C6242"/>
    </row>
    <row r="6243" spans="3:3">
      <c r="C6243"/>
    </row>
    <row r="6244" spans="3:3">
      <c r="C6244"/>
    </row>
    <row r="6245" spans="3:3">
      <c r="C6245"/>
    </row>
    <row r="6246" spans="3:3">
      <c r="C6246"/>
    </row>
    <row r="6247" spans="3:3">
      <c r="C6247"/>
    </row>
    <row r="6248" spans="3:3">
      <c r="C6248"/>
    </row>
    <row r="6249" spans="3:3">
      <c r="C6249"/>
    </row>
    <row r="6250" spans="3:3">
      <c r="C6250"/>
    </row>
    <row r="6251" spans="3:3">
      <c r="C6251"/>
    </row>
    <row r="6252" spans="3:3">
      <c r="C6252"/>
    </row>
    <row r="6253" spans="3:3">
      <c r="C6253"/>
    </row>
    <row r="6254" spans="3:3">
      <c r="C6254"/>
    </row>
    <row r="6255" spans="3:3">
      <c r="C6255"/>
    </row>
    <row r="6256" spans="3:3">
      <c r="C6256"/>
    </row>
    <row r="6257" spans="3:3">
      <c r="C6257"/>
    </row>
    <row r="6258" spans="3:3">
      <c r="C6258"/>
    </row>
    <row r="6259" spans="3:3">
      <c r="C6259"/>
    </row>
    <row r="6260" spans="3:3">
      <c r="C6260"/>
    </row>
    <row r="6261" spans="3:3">
      <c r="C6261"/>
    </row>
    <row r="6262" spans="3:3">
      <c r="C6262"/>
    </row>
    <row r="6263" spans="3:3">
      <c r="C6263"/>
    </row>
    <row r="6264" spans="3:3">
      <c r="C6264"/>
    </row>
    <row r="6265" spans="3:3">
      <c r="C6265"/>
    </row>
    <row r="6266" spans="3:3">
      <c r="C6266"/>
    </row>
    <row r="6267" spans="3:3">
      <c r="C6267"/>
    </row>
    <row r="6268" spans="3:3">
      <c r="C6268"/>
    </row>
    <row r="6269" spans="3:3">
      <c r="C6269"/>
    </row>
    <row r="6270" spans="3:3">
      <c r="C6270"/>
    </row>
    <row r="6271" spans="3:3">
      <c r="C6271"/>
    </row>
    <row r="6272" spans="3:3">
      <c r="C6272"/>
    </row>
    <row r="6273" spans="3:3">
      <c r="C6273"/>
    </row>
    <row r="6274" spans="3:3">
      <c r="C6274"/>
    </row>
    <row r="6275" spans="3:3">
      <c r="C6275"/>
    </row>
    <row r="6276" spans="3:3">
      <c r="C6276"/>
    </row>
    <row r="6277" spans="3:3">
      <c r="C6277"/>
    </row>
    <row r="6278" spans="3:3">
      <c r="C6278"/>
    </row>
    <row r="6279" spans="3:3">
      <c r="C6279"/>
    </row>
    <row r="6280" spans="3:3">
      <c r="C6280"/>
    </row>
    <row r="6281" spans="3:3">
      <c r="C6281"/>
    </row>
    <row r="6282" spans="3:3">
      <c r="C6282"/>
    </row>
    <row r="6283" spans="3:3">
      <c r="C6283"/>
    </row>
    <row r="6284" spans="3:3">
      <c r="C6284"/>
    </row>
    <row r="6285" spans="3:3">
      <c r="C6285"/>
    </row>
    <row r="6286" spans="3:3">
      <c r="C6286"/>
    </row>
    <row r="6287" spans="3:3">
      <c r="C6287"/>
    </row>
    <row r="6288" spans="3:3">
      <c r="C6288"/>
    </row>
    <row r="6289" spans="3:3">
      <c r="C6289"/>
    </row>
    <row r="6290" spans="3:3">
      <c r="C6290"/>
    </row>
    <row r="6291" spans="3:3">
      <c r="C6291"/>
    </row>
    <row r="6292" spans="3:3">
      <c r="C6292"/>
    </row>
    <row r="6293" spans="3:3">
      <c r="C6293"/>
    </row>
    <row r="6294" spans="3:3">
      <c r="C6294"/>
    </row>
    <row r="6295" spans="3:3">
      <c r="C6295"/>
    </row>
    <row r="6296" spans="3:3">
      <c r="C6296"/>
    </row>
    <row r="6297" spans="3:3">
      <c r="C6297"/>
    </row>
    <row r="6298" spans="3:3">
      <c r="C6298"/>
    </row>
    <row r="6299" spans="3:3">
      <c r="C6299"/>
    </row>
    <row r="6300" spans="3:3">
      <c r="C6300"/>
    </row>
    <row r="6301" spans="3:3">
      <c r="C6301"/>
    </row>
    <row r="6302" spans="3:3">
      <c r="C6302"/>
    </row>
    <row r="6303" spans="3:3">
      <c r="C6303"/>
    </row>
    <row r="6304" spans="3:3">
      <c r="C6304"/>
    </row>
    <row r="6305" spans="3:3">
      <c r="C6305"/>
    </row>
    <row r="6306" spans="3:3">
      <c r="C6306"/>
    </row>
    <row r="6307" spans="3:3">
      <c r="C6307"/>
    </row>
    <row r="6308" spans="3:3">
      <c r="C6308"/>
    </row>
    <row r="6309" spans="3:3">
      <c r="C6309"/>
    </row>
    <row r="6310" spans="3:3">
      <c r="C6310"/>
    </row>
    <row r="6311" spans="3:3">
      <c r="C6311"/>
    </row>
    <row r="6312" spans="3:3">
      <c r="C6312"/>
    </row>
    <row r="6313" spans="3:3">
      <c r="C6313"/>
    </row>
    <row r="6314" spans="3:3">
      <c r="C6314"/>
    </row>
    <row r="6315" spans="3:3">
      <c r="C6315"/>
    </row>
    <row r="6316" spans="3:3">
      <c r="C6316"/>
    </row>
    <row r="6317" spans="3:3">
      <c r="C6317"/>
    </row>
    <row r="6318" spans="3:3">
      <c r="C6318"/>
    </row>
    <row r="6319" spans="3:3">
      <c r="C6319"/>
    </row>
    <row r="6320" spans="3:3">
      <c r="C6320"/>
    </row>
    <row r="6321" spans="3:3">
      <c r="C6321"/>
    </row>
    <row r="6322" spans="3:3">
      <c r="C6322"/>
    </row>
    <row r="6323" spans="3:3">
      <c r="C6323"/>
    </row>
    <row r="6324" spans="3:3">
      <c r="C6324"/>
    </row>
    <row r="6325" spans="3:3">
      <c r="C6325"/>
    </row>
    <row r="6326" spans="3:3">
      <c r="C6326"/>
    </row>
    <row r="6327" spans="3:3">
      <c r="C6327"/>
    </row>
    <row r="6328" spans="3:3">
      <c r="C6328"/>
    </row>
    <row r="6329" spans="3:3">
      <c r="C6329"/>
    </row>
    <row r="6330" spans="3:3">
      <c r="C6330"/>
    </row>
    <row r="6331" spans="3:3">
      <c r="C6331"/>
    </row>
    <row r="6332" spans="3:3">
      <c r="C6332"/>
    </row>
    <row r="6333" spans="3:3">
      <c r="C6333"/>
    </row>
    <row r="6334" spans="3:3">
      <c r="C6334"/>
    </row>
    <row r="6335" spans="3:3">
      <c r="C6335"/>
    </row>
    <row r="6336" spans="3:3">
      <c r="C6336"/>
    </row>
    <row r="6337" spans="3:3">
      <c r="C6337"/>
    </row>
    <row r="6338" spans="3:3">
      <c r="C6338"/>
    </row>
    <row r="6339" spans="3:3">
      <c r="C6339"/>
    </row>
    <row r="6340" spans="3:3">
      <c r="C6340"/>
    </row>
    <row r="6341" spans="3:3">
      <c r="C6341"/>
    </row>
    <row r="6342" spans="3:3">
      <c r="C6342"/>
    </row>
    <row r="6343" spans="3:3">
      <c r="C6343"/>
    </row>
    <row r="6344" spans="3:3">
      <c r="C6344"/>
    </row>
    <row r="6345" spans="3:3">
      <c r="C6345"/>
    </row>
    <row r="6346" spans="3:3">
      <c r="C6346"/>
    </row>
    <row r="6347" spans="3:3">
      <c r="C6347"/>
    </row>
    <row r="6348" spans="3:3">
      <c r="C6348"/>
    </row>
    <row r="6349" spans="3:3">
      <c r="C6349"/>
    </row>
    <row r="6350" spans="3:3">
      <c r="C6350"/>
    </row>
    <row r="6351" spans="3:3">
      <c r="C6351"/>
    </row>
    <row r="6352" spans="3:3">
      <c r="C6352"/>
    </row>
    <row r="6353" spans="3:3">
      <c r="C6353"/>
    </row>
    <row r="6354" spans="3:3">
      <c r="C6354"/>
    </row>
    <row r="6355" spans="3:3">
      <c r="C6355"/>
    </row>
    <row r="6356" spans="3:3">
      <c r="C6356"/>
    </row>
    <row r="6357" spans="3:3">
      <c r="C6357"/>
    </row>
    <row r="6358" spans="3:3">
      <c r="C6358"/>
    </row>
    <row r="6359" spans="3:3">
      <c r="C6359"/>
    </row>
    <row r="6360" spans="3:3">
      <c r="C6360"/>
    </row>
    <row r="6361" spans="3:3">
      <c r="C6361"/>
    </row>
    <row r="6362" spans="3:3">
      <c r="C6362"/>
    </row>
    <row r="6363" spans="3:3">
      <c r="C6363"/>
    </row>
    <row r="6364" spans="3:3">
      <c r="C6364"/>
    </row>
    <row r="6365" spans="3:3">
      <c r="C6365"/>
    </row>
    <row r="6366" spans="3:3">
      <c r="C6366"/>
    </row>
    <row r="6367" spans="3:3">
      <c r="C6367"/>
    </row>
    <row r="6368" spans="3:3">
      <c r="C6368"/>
    </row>
    <row r="6369" spans="3:3">
      <c r="C6369"/>
    </row>
    <row r="6370" spans="3:3">
      <c r="C6370"/>
    </row>
    <row r="6371" spans="3:3">
      <c r="C6371"/>
    </row>
    <row r="6372" spans="3:3">
      <c r="C6372"/>
    </row>
    <row r="6373" spans="3:3">
      <c r="C6373"/>
    </row>
    <row r="6374" spans="3:3">
      <c r="C6374"/>
    </row>
    <row r="6375" spans="3:3">
      <c r="C6375"/>
    </row>
    <row r="6376" spans="3:3">
      <c r="C6376"/>
    </row>
    <row r="6377" spans="3:3">
      <c r="C6377"/>
    </row>
    <row r="6378" spans="3:3">
      <c r="C6378"/>
    </row>
    <row r="6379" spans="3:3">
      <c r="C6379"/>
    </row>
    <row r="6380" spans="3:3">
      <c r="C6380"/>
    </row>
    <row r="6381" spans="3:3">
      <c r="C6381"/>
    </row>
    <row r="6382" spans="3:3">
      <c r="C6382"/>
    </row>
    <row r="6383" spans="3:3">
      <c r="C6383"/>
    </row>
    <row r="6384" spans="3:3">
      <c r="C6384"/>
    </row>
    <row r="6385" spans="3:3">
      <c r="C6385"/>
    </row>
    <row r="6386" spans="3:3">
      <c r="C6386"/>
    </row>
    <row r="6387" spans="3:3">
      <c r="C6387"/>
    </row>
    <row r="6388" spans="3:3">
      <c r="C6388"/>
    </row>
    <row r="6389" spans="3:3">
      <c r="C6389"/>
    </row>
    <row r="6390" spans="3:3">
      <c r="C6390"/>
    </row>
    <row r="6391" spans="3:3">
      <c r="C6391"/>
    </row>
    <row r="6392" spans="3:3">
      <c r="C6392"/>
    </row>
    <row r="6393" spans="3:3">
      <c r="C6393"/>
    </row>
    <row r="6394" spans="3:3">
      <c r="C6394"/>
    </row>
    <row r="6395" spans="3:3">
      <c r="C6395"/>
    </row>
    <row r="6396" spans="3:3">
      <c r="C6396"/>
    </row>
    <row r="6397" spans="3:3">
      <c r="C6397"/>
    </row>
    <row r="6398" spans="3:3">
      <c r="C6398"/>
    </row>
    <row r="6399" spans="3:3">
      <c r="C6399"/>
    </row>
    <row r="6400" spans="3:3">
      <c r="C6400"/>
    </row>
    <row r="6401" spans="3:3">
      <c r="C6401"/>
    </row>
    <row r="6402" spans="3:3">
      <c r="C6402"/>
    </row>
    <row r="6403" spans="3:3">
      <c r="C6403"/>
    </row>
    <row r="6404" spans="3:3">
      <c r="C6404"/>
    </row>
    <row r="6405" spans="3:3">
      <c r="C6405"/>
    </row>
    <row r="6406" spans="3:3">
      <c r="C6406"/>
    </row>
    <row r="6407" spans="3:3">
      <c r="C6407"/>
    </row>
    <row r="6408" spans="3:3">
      <c r="C6408"/>
    </row>
    <row r="6409" spans="3:3">
      <c r="C6409"/>
    </row>
    <row r="6410" spans="3:3">
      <c r="C6410"/>
    </row>
    <row r="6411" spans="3:3">
      <c r="C6411"/>
    </row>
    <row r="6412" spans="3:3">
      <c r="C6412"/>
    </row>
    <row r="6413" spans="3:3">
      <c r="C6413"/>
    </row>
    <row r="6414" spans="3:3">
      <c r="C6414"/>
    </row>
    <row r="6415" spans="3:3">
      <c r="C6415"/>
    </row>
    <row r="6416" spans="3:3">
      <c r="C6416"/>
    </row>
    <row r="6417" spans="3:3">
      <c r="C6417"/>
    </row>
    <row r="6418" spans="3:3">
      <c r="C6418"/>
    </row>
    <row r="6419" spans="3:3">
      <c r="C6419"/>
    </row>
    <row r="6420" spans="3:3">
      <c r="C6420"/>
    </row>
    <row r="6421" spans="3:3">
      <c r="C6421"/>
    </row>
    <row r="6422" spans="3:3">
      <c r="C6422"/>
    </row>
    <row r="6423" spans="3:3">
      <c r="C6423"/>
    </row>
    <row r="6424" spans="3:3">
      <c r="C6424"/>
    </row>
    <row r="6425" spans="3:3">
      <c r="C6425"/>
    </row>
    <row r="6426" spans="3:3">
      <c r="C6426"/>
    </row>
    <row r="6427" spans="3:3">
      <c r="C6427"/>
    </row>
    <row r="6428" spans="3:3">
      <c r="C6428"/>
    </row>
    <row r="6429" spans="3:3">
      <c r="C6429"/>
    </row>
    <row r="6430" spans="3:3">
      <c r="C6430"/>
    </row>
    <row r="6431" spans="3:3">
      <c r="C6431"/>
    </row>
    <row r="6432" spans="3:3">
      <c r="C6432"/>
    </row>
    <row r="6433" spans="3:3">
      <c r="C6433"/>
    </row>
    <row r="6434" spans="3:3">
      <c r="C6434"/>
    </row>
    <row r="6435" spans="3:3">
      <c r="C6435"/>
    </row>
    <row r="6436" spans="3:3">
      <c r="C6436"/>
    </row>
    <row r="6437" spans="3:3">
      <c r="C6437"/>
    </row>
    <row r="6438" spans="3:3">
      <c r="C6438"/>
    </row>
    <row r="6439" spans="3:3">
      <c r="C6439"/>
    </row>
    <row r="6440" spans="3:3">
      <c r="C6440"/>
    </row>
    <row r="6441" spans="3:3">
      <c r="C6441"/>
    </row>
    <row r="6442" spans="3:3">
      <c r="C6442"/>
    </row>
    <row r="6443" spans="3:3">
      <c r="C6443"/>
    </row>
    <row r="6444" spans="3:3">
      <c r="C6444"/>
    </row>
    <row r="6445" spans="3:3">
      <c r="C6445"/>
    </row>
    <row r="6446" spans="3:3">
      <c r="C6446"/>
    </row>
    <row r="6447" spans="3:3">
      <c r="C6447"/>
    </row>
    <row r="6448" spans="3:3">
      <c r="C6448"/>
    </row>
    <row r="6449" spans="3:3">
      <c r="C6449"/>
    </row>
    <row r="6450" spans="3:3">
      <c r="C6450"/>
    </row>
    <row r="6451" spans="3:3">
      <c r="C6451"/>
    </row>
    <row r="6452" spans="3:3">
      <c r="C6452"/>
    </row>
    <row r="6453" spans="3:3">
      <c r="C6453"/>
    </row>
    <row r="6454" spans="3:3">
      <c r="C6454"/>
    </row>
    <row r="6455" spans="3:3">
      <c r="C6455"/>
    </row>
    <row r="6456" spans="3:3">
      <c r="C6456"/>
    </row>
    <row r="6457" spans="3:3">
      <c r="C6457"/>
    </row>
    <row r="6458" spans="3:3">
      <c r="C6458"/>
    </row>
    <row r="6459" spans="3:3">
      <c r="C6459"/>
    </row>
    <row r="6460" spans="3:3">
      <c r="C6460"/>
    </row>
    <row r="6461" spans="3:3">
      <c r="C6461"/>
    </row>
    <row r="6462" spans="3:3">
      <c r="C6462"/>
    </row>
    <row r="6463" spans="3:3">
      <c r="C6463"/>
    </row>
    <row r="6464" spans="3:3">
      <c r="C6464"/>
    </row>
    <row r="6465" spans="3:3">
      <c r="C6465"/>
    </row>
    <row r="6466" spans="3:3">
      <c r="C6466"/>
    </row>
    <row r="6467" spans="3:3">
      <c r="C6467"/>
    </row>
    <row r="6468" spans="3:3">
      <c r="C6468"/>
    </row>
    <row r="6469" spans="3:3">
      <c r="C6469"/>
    </row>
    <row r="6470" spans="3:3">
      <c r="C6470"/>
    </row>
    <row r="6471" spans="3:3">
      <c r="C6471"/>
    </row>
    <row r="6472" spans="3:3">
      <c r="C6472"/>
    </row>
    <row r="6473" spans="3:3">
      <c r="C6473"/>
    </row>
    <row r="6474" spans="3:3">
      <c r="C6474"/>
    </row>
    <row r="6475" spans="3:3">
      <c r="C6475"/>
    </row>
    <row r="6476" spans="3:3">
      <c r="C6476"/>
    </row>
    <row r="6477" spans="3:3">
      <c r="C6477"/>
    </row>
    <row r="6478" spans="3:3">
      <c r="C6478"/>
    </row>
    <row r="6479" spans="3:3">
      <c r="C6479"/>
    </row>
    <row r="6480" spans="3:3">
      <c r="C6480"/>
    </row>
    <row r="6481" spans="3:3">
      <c r="C6481"/>
    </row>
    <row r="6482" spans="3:3">
      <c r="C6482"/>
    </row>
    <row r="6483" spans="3:3">
      <c r="C6483"/>
    </row>
    <row r="6484" spans="3:3">
      <c r="C6484"/>
    </row>
    <row r="6485" spans="3:3">
      <c r="C6485"/>
    </row>
    <row r="6486" spans="3:3">
      <c r="C6486"/>
    </row>
    <row r="6487" spans="3:3">
      <c r="C6487"/>
    </row>
    <row r="6488" spans="3:3">
      <c r="C6488"/>
    </row>
    <row r="6489" spans="3:3">
      <c r="C6489"/>
    </row>
    <row r="6490" spans="3:3">
      <c r="C6490"/>
    </row>
    <row r="6491" spans="3:3">
      <c r="C6491"/>
    </row>
    <row r="6492" spans="3:3">
      <c r="C6492"/>
    </row>
    <row r="6493" spans="3:3">
      <c r="C6493"/>
    </row>
    <row r="6494" spans="3:3">
      <c r="C6494"/>
    </row>
    <row r="6495" spans="3:3">
      <c r="C6495"/>
    </row>
    <row r="6496" spans="3:3">
      <c r="C6496"/>
    </row>
    <row r="6497" spans="3:3">
      <c r="C6497"/>
    </row>
    <row r="6498" spans="3:3">
      <c r="C6498"/>
    </row>
    <row r="6499" spans="3:3">
      <c r="C6499"/>
    </row>
    <row r="6500" spans="3:3">
      <c r="C6500"/>
    </row>
    <row r="6501" spans="3:3">
      <c r="C6501"/>
    </row>
    <row r="6502" spans="3:3">
      <c r="C6502"/>
    </row>
    <row r="6503" spans="3:3">
      <c r="C6503"/>
    </row>
    <row r="6504" spans="3:3">
      <c r="C6504"/>
    </row>
    <row r="6505" spans="3:3">
      <c r="C6505"/>
    </row>
    <row r="6506" spans="3:3">
      <c r="C6506"/>
    </row>
    <row r="6507" spans="3:3">
      <c r="C6507"/>
    </row>
    <row r="6508" spans="3:3">
      <c r="C6508"/>
    </row>
    <row r="6509" spans="3:3">
      <c r="C6509"/>
    </row>
    <row r="6510" spans="3:3">
      <c r="C6510"/>
    </row>
    <row r="6511" spans="3:3">
      <c r="C6511"/>
    </row>
    <row r="6512" spans="3:3">
      <c r="C6512"/>
    </row>
    <row r="6513" spans="3:3">
      <c r="C6513"/>
    </row>
    <row r="6514" spans="3:3">
      <c r="C6514"/>
    </row>
    <row r="6515" spans="3:3">
      <c r="C6515"/>
    </row>
    <row r="6516" spans="3:3">
      <c r="C6516"/>
    </row>
    <row r="6517" spans="3:3">
      <c r="C6517"/>
    </row>
    <row r="6518" spans="3:3">
      <c r="C6518"/>
    </row>
    <row r="6519" spans="3:3">
      <c r="C6519"/>
    </row>
    <row r="6520" spans="3:3">
      <c r="C6520"/>
    </row>
    <row r="6521" spans="3:3">
      <c r="C6521"/>
    </row>
    <row r="6522" spans="3:3">
      <c r="C6522"/>
    </row>
    <row r="6523" spans="3:3">
      <c r="C6523"/>
    </row>
    <row r="6524" spans="3:3">
      <c r="C6524"/>
    </row>
    <row r="6525" spans="3:3">
      <c r="C6525"/>
    </row>
    <row r="6526" spans="3:3">
      <c r="C6526"/>
    </row>
    <row r="6527" spans="3:3">
      <c r="C6527"/>
    </row>
    <row r="6528" spans="3:3">
      <c r="C6528"/>
    </row>
    <row r="6529" spans="3:3">
      <c r="C6529"/>
    </row>
    <row r="6530" spans="3:3">
      <c r="C6530"/>
    </row>
    <row r="6531" spans="3:3">
      <c r="C6531"/>
    </row>
    <row r="6532" spans="3:3">
      <c r="C6532"/>
    </row>
    <row r="6533" spans="3:3">
      <c r="C6533"/>
    </row>
    <row r="6534" spans="3:3">
      <c r="C6534"/>
    </row>
    <row r="6535" spans="3:3">
      <c r="C6535"/>
    </row>
    <row r="6536" spans="3:3">
      <c r="C6536"/>
    </row>
    <row r="6537" spans="3:3">
      <c r="C6537"/>
    </row>
    <row r="6538" spans="3:3">
      <c r="C6538"/>
    </row>
    <row r="6539" spans="3:3">
      <c r="C6539"/>
    </row>
    <row r="6540" spans="3:3">
      <c r="C6540"/>
    </row>
    <row r="6541" spans="3:3">
      <c r="C6541"/>
    </row>
    <row r="6542" spans="3:3">
      <c r="C6542"/>
    </row>
    <row r="6543" spans="3:3">
      <c r="C6543"/>
    </row>
    <row r="6544" spans="3:3">
      <c r="C6544"/>
    </row>
    <row r="6545" spans="3:3">
      <c r="C6545"/>
    </row>
    <row r="6546" spans="3:3">
      <c r="C6546"/>
    </row>
    <row r="6547" spans="3:3">
      <c r="C6547"/>
    </row>
    <row r="6548" spans="3:3">
      <c r="C6548"/>
    </row>
    <row r="6549" spans="3:3">
      <c r="C6549"/>
    </row>
    <row r="6550" spans="3:3">
      <c r="C6550"/>
    </row>
    <row r="6551" spans="3:3">
      <c r="C6551"/>
    </row>
    <row r="6552" spans="3:3">
      <c r="C6552"/>
    </row>
    <row r="6553" spans="3:3">
      <c r="C6553"/>
    </row>
    <row r="6554" spans="3:3">
      <c r="C6554"/>
    </row>
    <row r="6555" spans="3:3">
      <c r="C6555"/>
    </row>
    <row r="6556" spans="3:3">
      <c r="C6556"/>
    </row>
    <row r="6557" spans="3:3">
      <c r="C6557"/>
    </row>
    <row r="6558" spans="3:3">
      <c r="C6558"/>
    </row>
    <row r="6559" spans="3:3">
      <c r="C6559"/>
    </row>
    <row r="6560" spans="3:3">
      <c r="C6560"/>
    </row>
    <row r="6561" spans="3:3">
      <c r="C6561"/>
    </row>
    <row r="6562" spans="3:3">
      <c r="C6562"/>
    </row>
    <row r="6563" spans="3:3">
      <c r="C6563"/>
    </row>
    <row r="6564" spans="3:3">
      <c r="C6564"/>
    </row>
    <row r="6565" spans="3:3">
      <c r="C6565"/>
    </row>
    <row r="6566" spans="3:3">
      <c r="C6566"/>
    </row>
    <row r="6567" spans="3:3">
      <c r="C6567"/>
    </row>
    <row r="6568" spans="3:3">
      <c r="C6568"/>
    </row>
    <row r="6569" spans="3:3">
      <c r="C6569"/>
    </row>
    <row r="6570" spans="3:3">
      <c r="C6570"/>
    </row>
    <row r="6571" spans="3:3">
      <c r="C6571"/>
    </row>
    <row r="6572" spans="3:3">
      <c r="C6572"/>
    </row>
    <row r="6573" spans="3:3">
      <c r="C6573"/>
    </row>
    <row r="6574" spans="3:3">
      <c r="C6574"/>
    </row>
    <row r="6575" spans="3:3">
      <c r="C6575"/>
    </row>
    <row r="6576" spans="3:3">
      <c r="C6576"/>
    </row>
    <row r="6577" spans="3:3">
      <c r="C6577"/>
    </row>
    <row r="6578" spans="3:3">
      <c r="C6578"/>
    </row>
    <row r="6579" spans="3:3">
      <c r="C6579"/>
    </row>
    <row r="6580" spans="3:3">
      <c r="C6580"/>
    </row>
    <row r="6581" spans="3:3">
      <c r="C6581"/>
    </row>
    <row r="6582" spans="3:3">
      <c r="C6582"/>
    </row>
    <row r="6583" spans="3:3">
      <c r="C6583"/>
    </row>
    <row r="6584" spans="3:3">
      <c r="C6584"/>
    </row>
    <row r="6585" spans="3:3">
      <c r="C6585"/>
    </row>
    <row r="6586" spans="3:3">
      <c r="C6586"/>
    </row>
    <row r="6587" spans="3:3">
      <c r="C6587"/>
    </row>
    <row r="6588" spans="3:3">
      <c r="C6588"/>
    </row>
    <row r="6589" spans="3:3">
      <c r="C6589"/>
    </row>
    <row r="6590" spans="3:3">
      <c r="C6590"/>
    </row>
    <row r="6591" spans="3:3">
      <c r="C6591"/>
    </row>
    <row r="6592" spans="3:3">
      <c r="C6592"/>
    </row>
    <row r="6593" spans="3:3">
      <c r="C6593"/>
    </row>
    <row r="6594" spans="3:3">
      <c r="C6594"/>
    </row>
    <row r="6595" spans="3:3">
      <c r="C6595"/>
    </row>
    <row r="6596" spans="3:3">
      <c r="C6596"/>
    </row>
    <row r="6597" spans="3:3">
      <c r="C6597"/>
    </row>
    <row r="6598" spans="3:3">
      <c r="C6598"/>
    </row>
    <row r="6599" spans="3:3">
      <c r="C6599"/>
    </row>
    <row r="6600" spans="3:3">
      <c r="C6600"/>
    </row>
    <row r="6601" spans="3:3">
      <c r="C6601"/>
    </row>
    <row r="6602" spans="3:3">
      <c r="C6602"/>
    </row>
    <row r="6603" spans="3:3">
      <c r="C6603"/>
    </row>
    <row r="6604" spans="3:3">
      <c r="C6604"/>
    </row>
    <row r="6605" spans="3:3">
      <c r="C6605"/>
    </row>
    <row r="6606" spans="3:3">
      <c r="C6606"/>
    </row>
    <row r="6607" spans="3:3">
      <c r="C6607"/>
    </row>
    <row r="6608" spans="3:3">
      <c r="C6608"/>
    </row>
    <row r="6609" spans="3:3">
      <c r="C6609"/>
    </row>
    <row r="6610" spans="3:3">
      <c r="C6610"/>
    </row>
    <row r="6611" spans="3:3">
      <c r="C6611"/>
    </row>
    <row r="6612" spans="3:3">
      <c r="C6612"/>
    </row>
    <row r="6613" spans="3:3">
      <c r="C6613"/>
    </row>
    <row r="6614" spans="3:3">
      <c r="C6614"/>
    </row>
    <row r="6615" spans="3:3">
      <c r="C6615"/>
    </row>
    <row r="6616" spans="3:3">
      <c r="C6616"/>
    </row>
    <row r="6617" spans="3:3">
      <c r="C6617"/>
    </row>
    <row r="6618" spans="3:3">
      <c r="C6618"/>
    </row>
    <row r="6619" spans="3:3">
      <c r="C6619"/>
    </row>
    <row r="6620" spans="3:3">
      <c r="C6620"/>
    </row>
    <row r="6621" spans="3:3">
      <c r="C6621"/>
    </row>
    <row r="6622" spans="3:3">
      <c r="C6622"/>
    </row>
    <row r="6623" spans="3:3">
      <c r="C6623"/>
    </row>
    <row r="6624" spans="3:3">
      <c r="C6624"/>
    </row>
    <row r="6625" spans="3:3">
      <c r="C6625"/>
    </row>
    <row r="6626" spans="3:3">
      <c r="C6626"/>
    </row>
    <row r="6627" spans="3:3">
      <c r="C6627"/>
    </row>
    <row r="6628" spans="3:3">
      <c r="C6628"/>
    </row>
    <row r="6629" spans="3:3">
      <c r="C6629"/>
    </row>
    <row r="6630" spans="3:3">
      <c r="C6630"/>
    </row>
    <row r="6631" spans="3:3">
      <c r="C6631"/>
    </row>
    <row r="6632" spans="3:3">
      <c r="C6632"/>
    </row>
    <row r="6633" spans="3:3">
      <c r="C6633"/>
    </row>
    <row r="6634" spans="3:3">
      <c r="C6634"/>
    </row>
    <row r="6635" spans="3:3">
      <c r="C6635"/>
    </row>
    <row r="6636" spans="3:3">
      <c r="C6636"/>
    </row>
    <row r="6637" spans="3:3">
      <c r="C6637"/>
    </row>
    <row r="6638" spans="3:3">
      <c r="C6638"/>
    </row>
    <row r="6639" spans="3:3">
      <c r="C6639"/>
    </row>
    <row r="6640" spans="3:3">
      <c r="C6640"/>
    </row>
    <row r="6641" spans="3:3">
      <c r="C6641"/>
    </row>
    <row r="6642" spans="3:3">
      <c r="C6642"/>
    </row>
    <row r="6643" spans="3:3">
      <c r="C6643"/>
    </row>
    <row r="6644" spans="3:3">
      <c r="C6644"/>
    </row>
    <row r="6645" spans="3:3">
      <c r="C6645"/>
    </row>
    <row r="6646" spans="3:3">
      <c r="C6646"/>
    </row>
    <row r="6647" spans="3:3">
      <c r="C6647"/>
    </row>
    <row r="6648" spans="3:3">
      <c r="C6648"/>
    </row>
    <row r="6649" spans="3:3">
      <c r="C6649"/>
    </row>
    <row r="6650" spans="3:3">
      <c r="C6650"/>
    </row>
    <row r="6651" spans="3:3">
      <c r="C6651"/>
    </row>
    <row r="6652" spans="3:3">
      <c r="C6652"/>
    </row>
    <row r="6653" spans="3:3">
      <c r="C6653"/>
    </row>
    <row r="6654" spans="3:3">
      <c r="C6654"/>
    </row>
    <row r="6655" spans="3:3">
      <c r="C6655"/>
    </row>
    <row r="6656" spans="3:3">
      <c r="C6656"/>
    </row>
    <row r="6657" spans="3:3">
      <c r="C6657"/>
    </row>
    <row r="6658" spans="3:3">
      <c r="C6658"/>
    </row>
    <row r="6659" spans="3:3">
      <c r="C6659"/>
    </row>
    <row r="6660" spans="3:3">
      <c r="C6660"/>
    </row>
    <row r="6661" spans="3:3">
      <c r="C6661"/>
    </row>
    <row r="6662" spans="3:3">
      <c r="C6662"/>
    </row>
    <row r="6663" spans="3:3">
      <c r="C6663"/>
    </row>
    <row r="6664" spans="3:3">
      <c r="C6664"/>
    </row>
    <row r="6665" spans="3:3">
      <c r="C6665"/>
    </row>
    <row r="6666" spans="3:3">
      <c r="C6666"/>
    </row>
    <row r="6667" spans="3:3">
      <c r="C6667"/>
    </row>
    <row r="6668" spans="3:3">
      <c r="C6668"/>
    </row>
    <row r="6669" spans="3:3">
      <c r="C6669"/>
    </row>
    <row r="6670" spans="3:3">
      <c r="C6670"/>
    </row>
    <row r="6671" spans="3:3">
      <c r="C6671"/>
    </row>
    <row r="6672" spans="3:3">
      <c r="C6672"/>
    </row>
    <row r="6673" spans="3:3">
      <c r="C6673"/>
    </row>
    <row r="6674" spans="3:3">
      <c r="C6674"/>
    </row>
    <row r="6675" spans="3:3">
      <c r="C6675"/>
    </row>
    <row r="6676" spans="3:3">
      <c r="C6676"/>
    </row>
    <row r="6677" spans="3:3">
      <c r="C6677"/>
    </row>
    <row r="6678" spans="3:3">
      <c r="C6678"/>
    </row>
    <row r="6679" spans="3:3">
      <c r="C6679"/>
    </row>
    <row r="6680" spans="3:3">
      <c r="C6680"/>
    </row>
    <row r="6681" spans="3:3">
      <c r="C6681"/>
    </row>
    <row r="6682" spans="3:3">
      <c r="C6682"/>
    </row>
    <row r="6683" spans="3:3">
      <c r="C6683"/>
    </row>
    <row r="6684" spans="3:3">
      <c r="C6684"/>
    </row>
    <row r="6685" spans="3:3">
      <c r="C6685"/>
    </row>
    <row r="6686" spans="3:3">
      <c r="C6686"/>
    </row>
    <row r="6687" spans="3:3">
      <c r="C6687"/>
    </row>
    <row r="6688" spans="3:3">
      <c r="C6688"/>
    </row>
    <row r="6689" spans="3:3">
      <c r="C6689"/>
    </row>
    <row r="6690" spans="3:3">
      <c r="C6690"/>
    </row>
    <row r="6691" spans="3:3">
      <c r="C6691"/>
    </row>
    <row r="6692" spans="3:3">
      <c r="C6692"/>
    </row>
    <row r="6693" spans="3:3">
      <c r="C6693"/>
    </row>
    <row r="6694" spans="3:3">
      <c r="C6694"/>
    </row>
    <row r="6695" spans="3:3">
      <c r="C6695"/>
    </row>
    <row r="6696" spans="3:3">
      <c r="C6696"/>
    </row>
    <row r="6697" spans="3:3">
      <c r="C6697"/>
    </row>
    <row r="6698" spans="3:3">
      <c r="C6698"/>
    </row>
    <row r="6699" spans="3:3">
      <c r="C6699"/>
    </row>
    <row r="6700" spans="3:3">
      <c r="C6700"/>
    </row>
    <row r="6701" spans="3:3">
      <c r="C6701"/>
    </row>
    <row r="6702" spans="3:3">
      <c r="C6702"/>
    </row>
    <row r="6703" spans="3:3">
      <c r="C6703"/>
    </row>
    <row r="6704" spans="3:3">
      <c r="C6704"/>
    </row>
    <row r="6705" spans="3:3">
      <c r="C6705"/>
    </row>
    <row r="6706" spans="3:3">
      <c r="C6706"/>
    </row>
    <row r="6707" spans="3:3">
      <c r="C6707"/>
    </row>
    <row r="6708" spans="3:3">
      <c r="C6708"/>
    </row>
    <row r="6709" spans="3:3">
      <c r="C6709"/>
    </row>
    <row r="6710" spans="3:3">
      <c r="C6710"/>
    </row>
    <row r="6711" spans="3:3">
      <c r="C6711"/>
    </row>
    <row r="6712" spans="3:3">
      <c r="C6712"/>
    </row>
    <row r="6713" spans="3:3">
      <c r="C6713"/>
    </row>
    <row r="6714" spans="3:3">
      <c r="C6714"/>
    </row>
    <row r="6715" spans="3:3">
      <c r="C6715"/>
    </row>
    <row r="6716" spans="3:3">
      <c r="C6716"/>
    </row>
    <row r="6717" spans="3:3">
      <c r="C6717"/>
    </row>
    <row r="6718" spans="3:3">
      <c r="C6718"/>
    </row>
    <row r="6719" spans="3:3">
      <c r="C6719"/>
    </row>
    <row r="6720" spans="3:3">
      <c r="C6720"/>
    </row>
    <row r="6721" spans="3:3">
      <c r="C6721"/>
    </row>
    <row r="6722" spans="3:3">
      <c r="C6722"/>
    </row>
    <row r="6723" spans="3:3">
      <c r="C6723"/>
    </row>
    <row r="6724" spans="3:3">
      <c r="C6724"/>
    </row>
    <row r="6725" spans="3:3">
      <c r="C6725"/>
    </row>
    <row r="6726" spans="3:3">
      <c r="C6726"/>
    </row>
    <row r="6727" spans="3:3">
      <c r="C6727"/>
    </row>
    <row r="6728" spans="3:3">
      <c r="C6728"/>
    </row>
    <row r="6729" spans="3:3">
      <c r="C6729"/>
    </row>
    <row r="6730" spans="3:3">
      <c r="C6730"/>
    </row>
    <row r="6731" spans="3:3">
      <c r="C6731"/>
    </row>
    <row r="6732" spans="3:3">
      <c r="C6732"/>
    </row>
    <row r="6733" spans="3:3">
      <c r="C6733"/>
    </row>
    <row r="6734" spans="3:3">
      <c r="C6734"/>
    </row>
    <row r="6735" spans="3:3">
      <c r="C6735"/>
    </row>
    <row r="6736" spans="3:3">
      <c r="C6736"/>
    </row>
    <row r="6737" spans="3:3">
      <c r="C6737"/>
    </row>
    <row r="6738" spans="3:3">
      <c r="C6738"/>
    </row>
    <row r="6739" spans="3:3">
      <c r="C6739"/>
    </row>
    <row r="6740" spans="3:3">
      <c r="C6740"/>
    </row>
    <row r="6741" spans="3:3">
      <c r="C6741"/>
    </row>
    <row r="6742" spans="3:3">
      <c r="C6742"/>
    </row>
    <row r="6743" spans="3:3">
      <c r="C6743"/>
    </row>
    <row r="6744" spans="3:3">
      <c r="C6744"/>
    </row>
    <row r="6745" spans="3:3">
      <c r="C6745"/>
    </row>
    <row r="6746" spans="3:3">
      <c r="C6746"/>
    </row>
    <row r="6747" spans="3:3">
      <c r="C6747"/>
    </row>
    <row r="6748" spans="3:3">
      <c r="C6748"/>
    </row>
    <row r="6749" spans="3:3">
      <c r="C6749"/>
    </row>
    <row r="6750" spans="3:3">
      <c r="C6750"/>
    </row>
    <row r="6751" spans="3:3">
      <c r="C6751"/>
    </row>
    <row r="6752" spans="3:3">
      <c r="C6752"/>
    </row>
    <row r="6753" spans="3:3">
      <c r="C6753"/>
    </row>
    <row r="6754" spans="3:3">
      <c r="C6754"/>
    </row>
    <row r="6755" spans="3:3">
      <c r="C6755"/>
    </row>
    <row r="6756" spans="3:3">
      <c r="C6756"/>
    </row>
    <row r="6757" spans="3:3">
      <c r="C6757"/>
    </row>
    <row r="6758" spans="3:3">
      <c r="C6758"/>
    </row>
    <row r="6759" spans="3:3">
      <c r="C6759"/>
    </row>
    <row r="6760" spans="3:3">
      <c r="C6760"/>
    </row>
    <row r="6761" spans="3:3">
      <c r="C6761"/>
    </row>
    <row r="6762" spans="3:3">
      <c r="C6762"/>
    </row>
    <row r="6763" spans="3:3">
      <c r="C6763"/>
    </row>
    <row r="6764" spans="3:3">
      <c r="C6764"/>
    </row>
    <row r="6765" spans="3:3">
      <c r="C6765"/>
    </row>
    <row r="6766" spans="3:3">
      <c r="C6766"/>
    </row>
    <row r="6767" spans="3:3">
      <c r="C6767"/>
    </row>
    <row r="6768" spans="3:3">
      <c r="C6768"/>
    </row>
    <row r="6769" spans="3:3">
      <c r="C6769"/>
    </row>
    <row r="6770" spans="3:3">
      <c r="C6770"/>
    </row>
    <row r="6771" spans="3:3">
      <c r="C6771"/>
    </row>
    <row r="6772" spans="3:3">
      <c r="C6772"/>
    </row>
    <row r="6773" spans="3:3">
      <c r="C6773"/>
    </row>
    <row r="6774" spans="3:3">
      <c r="C6774"/>
    </row>
    <row r="6775" spans="3:3">
      <c r="C6775"/>
    </row>
    <row r="6776" spans="3:3">
      <c r="C6776"/>
    </row>
    <row r="6777" spans="3:3">
      <c r="C6777"/>
    </row>
    <row r="6778" spans="3:3">
      <c r="C6778"/>
    </row>
    <row r="6779" spans="3:3">
      <c r="C6779"/>
    </row>
    <row r="6780" spans="3:3">
      <c r="C6780"/>
    </row>
    <row r="6781" spans="3:3">
      <c r="C6781"/>
    </row>
    <row r="6782" spans="3:3">
      <c r="C6782"/>
    </row>
    <row r="6783" spans="3:3">
      <c r="C6783"/>
    </row>
    <row r="6784" spans="3:3">
      <c r="C6784"/>
    </row>
    <row r="6785" spans="3:3">
      <c r="C6785"/>
    </row>
    <row r="6786" spans="3:3">
      <c r="C6786"/>
    </row>
    <row r="6787" spans="3:3">
      <c r="C6787"/>
    </row>
    <row r="6788" spans="3:3">
      <c r="C6788"/>
    </row>
    <row r="6789" spans="3:3">
      <c r="C6789"/>
    </row>
    <row r="6790" spans="3:3">
      <c r="C6790"/>
    </row>
    <row r="6791" spans="3:3">
      <c r="C6791"/>
    </row>
    <row r="6792" spans="3:3">
      <c r="C6792"/>
    </row>
    <row r="6793" spans="3:3">
      <c r="C6793"/>
    </row>
    <row r="6794" spans="3:3">
      <c r="C6794"/>
    </row>
    <row r="6795" spans="3:3">
      <c r="C6795"/>
    </row>
    <row r="6796" spans="3:3">
      <c r="C6796"/>
    </row>
    <row r="6797" spans="3:3">
      <c r="C6797"/>
    </row>
    <row r="6798" spans="3:3">
      <c r="C6798"/>
    </row>
    <row r="6799" spans="3:3">
      <c r="C6799"/>
    </row>
    <row r="6800" spans="3:3">
      <c r="C6800"/>
    </row>
    <row r="6801" spans="3:3">
      <c r="C6801"/>
    </row>
    <row r="6802" spans="3:3">
      <c r="C6802"/>
    </row>
    <row r="6803" spans="3:3">
      <c r="C6803"/>
    </row>
    <row r="6804" spans="3:3">
      <c r="C6804"/>
    </row>
    <row r="6805" spans="3:3">
      <c r="C6805"/>
    </row>
    <row r="6806" spans="3:3">
      <c r="C6806"/>
    </row>
    <row r="6807" spans="3:3">
      <c r="C6807"/>
    </row>
    <row r="6808" spans="3:3">
      <c r="C6808"/>
    </row>
    <row r="6809" spans="3:3">
      <c r="C6809"/>
    </row>
    <row r="6810" spans="3:3">
      <c r="C6810"/>
    </row>
    <row r="6811" spans="3:3">
      <c r="C6811"/>
    </row>
    <row r="6812" spans="3:3">
      <c r="C6812"/>
    </row>
    <row r="6813" spans="3:3">
      <c r="C6813"/>
    </row>
    <row r="6814" spans="3:3">
      <c r="C6814"/>
    </row>
    <row r="6815" spans="3:3">
      <c r="C6815"/>
    </row>
    <row r="6816" spans="3:3">
      <c r="C6816"/>
    </row>
    <row r="6817" spans="3:3">
      <c r="C6817"/>
    </row>
    <row r="6818" spans="3:3">
      <c r="C6818"/>
    </row>
    <row r="6819" spans="3:3">
      <c r="C6819"/>
    </row>
    <row r="6820" spans="3:3">
      <c r="C6820"/>
    </row>
    <row r="6821" spans="3:3">
      <c r="C6821"/>
    </row>
    <row r="6822" spans="3:3">
      <c r="C6822"/>
    </row>
    <row r="6823" spans="3:3">
      <c r="C6823"/>
    </row>
    <row r="6824" spans="3:3">
      <c r="C6824"/>
    </row>
    <row r="6825" spans="3:3">
      <c r="C6825"/>
    </row>
    <row r="6826" spans="3:3">
      <c r="C6826"/>
    </row>
    <row r="6827" spans="3:3">
      <c r="C6827"/>
    </row>
    <row r="6828" spans="3:3">
      <c r="C6828"/>
    </row>
    <row r="6829" spans="3:3">
      <c r="C6829"/>
    </row>
    <row r="6830" spans="3:3">
      <c r="C6830"/>
    </row>
    <row r="6831" spans="3:3">
      <c r="C6831"/>
    </row>
    <row r="6832" spans="3:3">
      <c r="C6832"/>
    </row>
    <row r="6833" spans="3:3">
      <c r="C6833"/>
    </row>
    <row r="6834" spans="3:3">
      <c r="C6834"/>
    </row>
    <row r="6835" spans="3:3">
      <c r="C6835"/>
    </row>
    <row r="6836" spans="3:3">
      <c r="C6836"/>
    </row>
    <row r="6837" spans="3:3">
      <c r="C6837"/>
    </row>
    <row r="6838" spans="3:3">
      <c r="C6838"/>
    </row>
    <row r="6839" spans="3:3">
      <c r="C6839"/>
    </row>
    <row r="6840" spans="3:3">
      <c r="C6840"/>
    </row>
    <row r="6841" spans="3:3">
      <c r="C6841"/>
    </row>
    <row r="6842" spans="3:3">
      <c r="C6842"/>
    </row>
    <row r="6843" spans="3:3">
      <c r="C6843"/>
    </row>
    <row r="6844" spans="3:3">
      <c r="C6844"/>
    </row>
    <row r="6845" spans="3:3">
      <c r="C6845"/>
    </row>
    <row r="6846" spans="3:3">
      <c r="C6846"/>
    </row>
    <row r="6847" spans="3:3">
      <c r="C6847"/>
    </row>
    <row r="6848" spans="3:3">
      <c r="C6848"/>
    </row>
    <row r="6849" spans="3:3">
      <c r="C6849"/>
    </row>
    <row r="6850" spans="3:3">
      <c r="C6850"/>
    </row>
    <row r="6851" spans="3:3">
      <c r="C6851"/>
    </row>
    <row r="6852" spans="3:3">
      <c r="C6852"/>
    </row>
    <row r="6853" spans="3:3">
      <c r="C6853"/>
    </row>
    <row r="6854" spans="3:3">
      <c r="C6854"/>
    </row>
    <row r="6855" spans="3:3">
      <c r="C6855"/>
    </row>
    <row r="6856" spans="3:3">
      <c r="C6856"/>
    </row>
    <row r="6857" spans="3:3">
      <c r="C6857"/>
    </row>
    <row r="6858" spans="3:3">
      <c r="C6858"/>
    </row>
    <row r="6859" spans="3:3">
      <c r="C6859"/>
    </row>
    <row r="6860" spans="3:3">
      <c r="C6860"/>
    </row>
    <row r="6861" spans="3:3">
      <c r="C6861"/>
    </row>
    <row r="6862" spans="3:3">
      <c r="C6862"/>
    </row>
    <row r="6863" spans="3:3">
      <c r="C6863"/>
    </row>
    <row r="6864" spans="3:3">
      <c r="C6864"/>
    </row>
    <row r="6865" spans="3:3">
      <c r="C6865"/>
    </row>
    <row r="6866" spans="3:3">
      <c r="C6866"/>
    </row>
    <row r="6867" spans="3:3">
      <c r="C6867"/>
    </row>
    <row r="6868" spans="3:3">
      <c r="C6868"/>
    </row>
    <row r="6869" spans="3:3">
      <c r="C6869"/>
    </row>
    <row r="6870" spans="3:3">
      <c r="C6870"/>
    </row>
    <row r="6871" spans="3:3">
      <c r="C6871"/>
    </row>
    <row r="6872" spans="3:3">
      <c r="C6872"/>
    </row>
    <row r="6873" spans="3:3">
      <c r="C6873"/>
    </row>
    <row r="6874" spans="3:3">
      <c r="C6874"/>
    </row>
    <row r="6875" spans="3:3">
      <c r="C6875"/>
    </row>
    <row r="6876" spans="3:3">
      <c r="C6876"/>
    </row>
    <row r="6877" spans="3:3">
      <c r="C6877"/>
    </row>
    <row r="6878" spans="3:3">
      <c r="C6878"/>
    </row>
    <row r="6879" spans="3:3">
      <c r="C6879"/>
    </row>
    <row r="6880" spans="3:3">
      <c r="C6880"/>
    </row>
    <row r="6881" spans="3:3">
      <c r="C6881"/>
    </row>
    <row r="6882" spans="3:3">
      <c r="C6882"/>
    </row>
    <row r="6883" spans="3:3">
      <c r="C6883"/>
    </row>
    <row r="6884" spans="3:3">
      <c r="C6884"/>
    </row>
    <row r="6885" spans="3:3">
      <c r="C6885"/>
    </row>
    <row r="6886" spans="3:3">
      <c r="C6886"/>
    </row>
    <row r="6887" spans="3:3">
      <c r="C6887"/>
    </row>
    <row r="6888" spans="3:3">
      <c r="C6888"/>
    </row>
    <row r="6889" spans="3:3">
      <c r="C6889"/>
    </row>
    <row r="6890" spans="3:3">
      <c r="C6890"/>
    </row>
    <row r="6891" spans="3:3">
      <c r="C6891"/>
    </row>
    <row r="6892" spans="3:3">
      <c r="C6892"/>
    </row>
    <row r="6893" spans="3:3">
      <c r="C6893"/>
    </row>
    <row r="6894" spans="3:3">
      <c r="C6894"/>
    </row>
    <row r="6895" spans="3:3">
      <c r="C6895"/>
    </row>
    <row r="6896" spans="3:3">
      <c r="C6896"/>
    </row>
    <row r="6897" spans="3:3">
      <c r="C6897"/>
    </row>
    <row r="6898" spans="3:3">
      <c r="C6898"/>
    </row>
    <row r="6899" spans="3:3">
      <c r="C6899"/>
    </row>
    <row r="6900" spans="3:3">
      <c r="C6900"/>
    </row>
    <row r="6901" spans="3:3">
      <c r="C6901"/>
    </row>
    <row r="6902" spans="3:3">
      <c r="C6902"/>
    </row>
    <row r="6903" spans="3:3">
      <c r="C6903"/>
    </row>
    <row r="6904" spans="3:3">
      <c r="C6904"/>
    </row>
    <row r="6905" spans="3:3">
      <c r="C6905"/>
    </row>
    <row r="6906" spans="3:3">
      <c r="C6906"/>
    </row>
    <row r="6907" spans="3:3">
      <c r="C6907"/>
    </row>
    <row r="6908" spans="3:3">
      <c r="C6908"/>
    </row>
    <row r="6909" spans="3:3">
      <c r="C6909"/>
    </row>
    <row r="6910" spans="3:3">
      <c r="C6910"/>
    </row>
    <row r="6911" spans="3:3">
      <c r="C6911"/>
    </row>
    <row r="6912" spans="3:3">
      <c r="C6912"/>
    </row>
    <row r="6913" spans="3:3">
      <c r="C6913"/>
    </row>
    <row r="6914" spans="3:3">
      <c r="C6914"/>
    </row>
    <row r="6915" spans="3:3">
      <c r="C6915"/>
    </row>
    <row r="6916" spans="3:3">
      <c r="C6916"/>
    </row>
    <row r="6917" spans="3:3">
      <c r="C6917"/>
    </row>
    <row r="6918" spans="3:3">
      <c r="C6918"/>
    </row>
    <row r="6919" spans="3:3">
      <c r="C6919"/>
    </row>
    <row r="6920" spans="3:3">
      <c r="C6920"/>
    </row>
    <row r="6921" spans="3:3">
      <c r="C6921"/>
    </row>
    <row r="6922" spans="3:3">
      <c r="C6922"/>
    </row>
    <row r="6923" spans="3:3">
      <c r="C6923"/>
    </row>
    <row r="6924" spans="3:3">
      <c r="C6924"/>
    </row>
    <row r="6925" spans="3:3">
      <c r="C6925"/>
    </row>
    <row r="6926" spans="3:3">
      <c r="C6926"/>
    </row>
    <row r="6927" spans="3:3">
      <c r="C6927"/>
    </row>
    <row r="6928" spans="3:3">
      <c r="C6928"/>
    </row>
    <row r="6929" spans="3:3">
      <c r="C6929"/>
    </row>
    <row r="6930" spans="3:3">
      <c r="C6930"/>
    </row>
    <row r="6931" spans="3:3">
      <c r="C6931"/>
    </row>
    <row r="6932" spans="3:3">
      <c r="C6932"/>
    </row>
    <row r="6933" spans="3:3">
      <c r="C6933"/>
    </row>
    <row r="6934" spans="3:3">
      <c r="C6934"/>
    </row>
    <row r="6935" spans="3:3">
      <c r="C6935"/>
    </row>
    <row r="6936" spans="3:3">
      <c r="C6936"/>
    </row>
    <row r="6937" spans="3:3">
      <c r="C6937"/>
    </row>
    <row r="6938" spans="3:3">
      <c r="C6938"/>
    </row>
    <row r="6939" spans="3:3">
      <c r="C6939"/>
    </row>
    <row r="6940" spans="3:3">
      <c r="C6940"/>
    </row>
    <row r="6941" spans="3:3">
      <c r="C6941"/>
    </row>
    <row r="6942" spans="3:3">
      <c r="C6942"/>
    </row>
    <row r="6943" spans="3:3">
      <c r="C6943"/>
    </row>
    <row r="6944" spans="3:3">
      <c r="C6944"/>
    </row>
    <row r="6945" spans="3:3">
      <c r="C6945"/>
    </row>
    <row r="6946" spans="3:3">
      <c r="C6946"/>
    </row>
    <row r="6947" spans="3:3">
      <c r="C6947"/>
    </row>
    <row r="6948" spans="3:3">
      <c r="C6948"/>
    </row>
    <row r="6949" spans="3:3">
      <c r="C6949"/>
    </row>
    <row r="6950" spans="3:3">
      <c r="C6950"/>
    </row>
    <row r="6951" spans="3:3">
      <c r="C6951"/>
    </row>
    <row r="6952" spans="3:3">
      <c r="C6952"/>
    </row>
    <row r="6953" spans="3:3">
      <c r="C6953"/>
    </row>
    <row r="6954" spans="3:3">
      <c r="C6954"/>
    </row>
    <row r="6955" spans="3:3">
      <c r="C6955"/>
    </row>
    <row r="6956" spans="3:3">
      <c r="C6956"/>
    </row>
    <row r="6957" spans="3:3">
      <c r="C6957"/>
    </row>
    <row r="6958" spans="3:3">
      <c r="C6958"/>
    </row>
    <row r="6959" spans="3:3">
      <c r="C6959"/>
    </row>
    <row r="6960" spans="3:3">
      <c r="C6960"/>
    </row>
    <row r="6961" spans="3:3">
      <c r="C6961"/>
    </row>
    <row r="6962" spans="3:3">
      <c r="C6962"/>
    </row>
    <row r="6963" spans="3:3">
      <c r="C6963"/>
    </row>
    <row r="6964" spans="3:3">
      <c r="C6964"/>
    </row>
    <row r="6965" spans="3:3">
      <c r="C6965"/>
    </row>
    <row r="6966" spans="3:3">
      <c r="C6966"/>
    </row>
    <row r="6967" spans="3:3">
      <c r="C6967"/>
    </row>
    <row r="6968" spans="3:3">
      <c r="C6968"/>
    </row>
    <row r="6969" spans="3:3">
      <c r="C6969"/>
    </row>
    <row r="6970" spans="3:3">
      <c r="C6970"/>
    </row>
    <row r="6971" spans="3:3">
      <c r="C6971"/>
    </row>
    <row r="6972" spans="3:3">
      <c r="C6972"/>
    </row>
    <row r="6973" spans="3:3">
      <c r="C6973"/>
    </row>
    <row r="6974" spans="3:3">
      <c r="C6974"/>
    </row>
    <row r="6975" spans="3:3">
      <c r="C6975"/>
    </row>
    <row r="6976" spans="3:3">
      <c r="C6976"/>
    </row>
    <row r="6977" spans="3:3">
      <c r="C6977"/>
    </row>
    <row r="6978" spans="3:3">
      <c r="C6978"/>
    </row>
    <row r="6979" spans="3:3">
      <c r="C6979"/>
    </row>
    <row r="6980" spans="3:3">
      <c r="C6980"/>
    </row>
    <row r="6981" spans="3:3">
      <c r="C6981"/>
    </row>
    <row r="6982" spans="3:3">
      <c r="C6982"/>
    </row>
    <row r="6983" spans="3:3">
      <c r="C6983"/>
    </row>
    <row r="6984" spans="3:3">
      <c r="C6984"/>
    </row>
    <row r="6985" spans="3:3">
      <c r="C6985"/>
    </row>
    <row r="6986" spans="3:3">
      <c r="C6986"/>
    </row>
    <row r="6987" spans="3:3">
      <c r="C6987"/>
    </row>
    <row r="6988" spans="3:3">
      <c r="C6988"/>
    </row>
    <row r="6989" spans="3:3">
      <c r="C6989"/>
    </row>
    <row r="6990" spans="3:3">
      <c r="C6990"/>
    </row>
    <row r="6991" spans="3:3">
      <c r="C6991"/>
    </row>
    <row r="6992" spans="3:3">
      <c r="C6992"/>
    </row>
    <row r="6993" spans="3:3">
      <c r="C6993"/>
    </row>
    <row r="6994" spans="3:3">
      <c r="C6994"/>
    </row>
    <row r="6995" spans="3:3">
      <c r="C6995"/>
    </row>
    <row r="6996" spans="3:3">
      <c r="C6996"/>
    </row>
    <row r="6997" spans="3:3">
      <c r="C6997"/>
    </row>
    <row r="6998" spans="3:3">
      <c r="C6998"/>
    </row>
    <row r="6999" spans="3:3">
      <c r="C6999"/>
    </row>
    <row r="7000" spans="3:3">
      <c r="C7000"/>
    </row>
    <row r="7001" spans="3:3">
      <c r="C7001"/>
    </row>
    <row r="7002" spans="3:3">
      <c r="C7002"/>
    </row>
    <row r="7003" spans="3:3">
      <c r="C7003"/>
    </row>
    <row r="7004" spans="3:3">
      <c r="C7004"/>
    </row>
    <row r="7005" spans="3:3">
      <c r="C7005"/>
    </row>
    <row r="7006" spans="3:3">
      <c r="C7006"/>
    </row>
    <row r="7007" spans="3:3">
      <c r="C7007"/>
    </row>
    <row r="7008" spans="3:3">
      <c r="C7008"/>
    </row>
    <row r="7009" spans="3:3">
      <c r="C7009"/>
    </row>
    <row r="7010" spans="3:3">
      <c r="C7010"/>
    </row>
    <row r="7011" spans="3:3">
      <c r="C7011"/>
    </row>
    <row r="7012" spans="3:3">
      <c r="C7012"/>
    </row>
    <row r="7013" spans="3:3">
      <c r="C7013"/>
    </row>
    <row r="7014" spans="3:3">
      <c r="C7014"/>
    </row>
    <row r="7015" spans="3:3">
      <c r="C7015"/>
    </row>
    <row r="7016" spans="3:3">
      <c r="C7016"/>
    </row>
    <row r="7017" spans="3:3">
      <c r="C7017"/>
    </row>
    <row r="7018" spans="3:3">
      <c r="C7018"/>
    </row>
    <row r="7019" spans="3:3">
      <c r="C7019"/>
    </row>
    <row r="7020" spans="3:3">
      <c r="C7020"/>
    </row>
    <row r="7021" spans="3:3">
      <c r="C7021"/>
    </row>
    <row r="7022" spans="3:3">
      <c r="C7022"/>
    </row>
    <row r="7023" spans="3:3">
      <c r="C7023"/>
    </row>
    <row r="7024" spans="3:3">
      <c r="C7024"/>
    </row>
    <row r="7025" spans="3:3">
      <c r="C7025"/>
    </row>
    <row r="7026" spans="3:3">
      <c r="C7026"/>
    </row>
    <row r="7027" spans="3:3">
      <c r="C7027"/>
    </row>
    <row r="7028" spans="3:3">
      <c r="C7028"/>
    </row>
    <row r="7029" spans="3:3">
      <c r="C7029"/>
    </row>
    <row r="7030" spans="3:3">
      <c r="C7030"/>
    </row>
    <row r="7031" spans="3:3">
      <c r="C7031"/>
    </row>
    <row r="7032" spans="3:3">
      <c r="C7032"/>
    </row>
    <row r="7033" spans="3:3">
      <c r="C7033"/>
    </row>
    <row r="7034" spans="3:3">
      <c r="C7034"/>
    </row>
    <row r="7035" spans="3:3">
      <c r="C7035"/>
    </row>
    <row r="7036" spans="3:3">
      <c r="C7036"/>
    </row>
    <row r="7037" spans="3:3">
      <c r="C7037"/>
    </row>
    <row r="7038" spans="3:3">
      <c r="C7038"/>
    </row>
    <row r="7039" spans="3:3">
      <c r="C7039"/>
    </row>
    <row r="7040" spans="3:3">
      <c r="C7040"/>
    </row>
    <row r="7041" spans="3:3">
      <c r="C7041"/>
    </row>
    <row r="7042" spans="3:3">
      <c r="C7042"/>
    </row>
    <row r="7043" spans="3:3">
      <c r="C7043"/>
    </row>
    <row r="7044" spans="3:3">
      <c r="C7044"/>
    </row>
    <row r="7045" spans="3:3">
      <c r="C7045"/>
    </row>
    <row r="7046" spans="3:3">
      <c r="C7046"/>
    </row>
    <row r="7047" spans="3:3">
      <c r="C7047"/>
    </row>
    <row r="7048" spans="3:3">
      <c r="C7048"/>
    </row>
    <row r="7049" spans="3:3">
      <c r="C7049"/>
    </row>
    <row r="7050" spans="3:3">
      <c r="C7050"/>
    </row>
    <row r="7051" spans="3:3">
      <c r="C7051"/>
    </row>
    <row r="7052" spans="3:3">
      <c r="C7052"/>
    </row>
    <row r="7053" spans="3:3">
      <c r="C7053"/>
    </row>
    <row r="7054" spans="3:3">
      <c r="C7054"/>
    </row>
    <row r="7055" spans="3:3">
      <c r="C7055"/>
    </row>
    <row r="7056" spans="3:3">
      <c r="C7056"/>
    </row>
    <row r="7057" spans="3:3">
      <c r="C7057"/>
    </row>
    <row r="7058" spans="3:3">
      <c r="C7058"/>
    </row>
    <row r="7059" spans="3:3">
      <c r="C7059"/>
    </row>
    <row r="7060" spans="3:3">
      <c r="C7060"/>
    </row>
    <row r="7061" spans="3:3">
      <c r="C7061"/>
    </row>
    <row r="7062" spans="3:3">
      <c r="C7062"/>
    </row>
    <row r="7063" spans="3:3">
      <c r="C7063"/>
    </row>
    <row r="7064" spans="3:3">
      <c r="C7064"/>
    </row>
    <row r="7065" spans="3:3">
      <c r="C7065"/>
    </row>
    <row r="7066" spans="3:3">
      <c r="C7066"/>
    </row>
    <row r="7067" spans="3:3">
      <c r="C7067"/>
    </row>
    <row r="7068" spans="3:3">
      <c r="C7068"/>
    </row>
    <row r="7069" spans="3:3">
      <c r="C7069"/>
    </row>
    <row r="7070" spans="3:3">
      <c r="C7070"/>
    </row>
    <row r="7071" spans="3:3">
      <c r="C7071"/>
    </row>
    <row r="7072" spans="3:3">
      <c r="C7072"/>
    </row>
    <row r="7073" spans="3:3">
      <c r="C7073"/>
    </row>
    <row r="7074" spans="3:3">
      <c r="C7074"/>
    </row>
    <row r="7075" spans="3:3">
      <c r="C7075"/>
    </row>
    <row r="7076" spans="3:3">
      <c r="C7076"/>
    </row>
    <row r="7077" spans="3:3">
      <c r="C7077"/>
    </row>
    <row r="7078" spans="3:3">
      <c r="C7078"/>
    </row>
    <row r="7079" spans="3:3">
      <c r="C7079"/>
    </row>
    <row r="7080" spans="3:3">
      <c r="C7080"/>
    </row>
    <row r="7081" spans="3:3">
      <c r="C7081"/>
    </row>
    <row r="7082" spans="3:3">
      <c r="C7082"/>
    </row>
    <row r="7083" spans="3:3">
      <c r="C7083"/>
    </row>
    <row r="7084" spans="3:3">
      <c r="C7084"/>
    </row>
    <row r="7085" spans="3:3">
      <c r="C7085"/>
    </row>
    <row r="7086" spans="3:3">
      <c r="C7086"/>
    </row>
    <row r="7087" spans="3:3">
      <c r="C7087"/>
    </row>
    <row r="7088" spans="3:3">
      <c r="C7088"/>
    </row>
    <row r="7089" spans="3:3">
      <c r="C7089"/>
    </row>
    <row r="7090" spans="3:3">
      <c r="C7090"/>
    </row>
    <row r="7091" spans="3:3">
      <c r="C7091"/>
    </row>
    <row r="7092" spans="3:3">
      <c r="C7092"/>
    </row>
    <row r="7093" spans="3:3">
      <c r="C7093"/>
    </row>
    <row r="7094" spans="3:3">
      <c r="C7094"/>
    </row>
    <row r="7095" spans="3:3">
      <c r="C7095"/>
    </row>
    <row r="7096" spans="3:3">
      <c r="C7096"/>
    </row>
    <row r="7097" spans="3:3">
      <c r="C7097"/>
    </row>
    <row r="7098" spans="3:3">
      <c r="C7098"/>
    </row>
    <row r="7099" spans="3:3">
      <c r="C7099"/>
    </row>
    <row r="7100" spans="3:3">
      <c r="C7100"/>
    </row>
    <row r="7101" spans="3:3">
      <c r="C7101"/>
    </row>
    <row r="7102" spans="3:3">
      <c r="C7102"/>
    </row>
    <row r="7103" spans="3:3">
      <c r="C7103"/>
    </row>
    <row r="7104" spans="3:3">
      <c r="C7104"/>
    </row>
    <row r="7105" spans="3:3">
      <c r="C7105"/>
    </row>
    <row r="7106" spans="3:3">
      <c r="C7106"/>
    </row>
    <row r="7107" spans="3:3">
      <c r="C7107"/>
    </row>
    <row r="7108" spans="3:3">
      <c r="C7108"/>
    </row>
    <row r="7109" spans="3:3">
      <c r="C7109"/>
    </row>
    <row r="7110" spans="3:3">
      <c r="C7110"/>
    </row>
    <row r="7111" spans="3:3">
      <c r="C7111"/>
    </row>
    <row r="7112" spans="3:3">
      <c r="C7112"/>
    </row>
    <row r="7113" spans="3:3">
      <c r="C7113"/>
    </row>
    <row r="7114" spans="3:3">
      <c r="C7114"/>
    </row>
    <row r="7115" spans="3:3">
      <c r="C7115"/>
    </row>
    <row r="7116" spans="3:3">
      <c r="C7116"/>
    </row>
    <row r="7117" spans="3:3">
      <c r="C7117"/>
    </row>
    <row r="7118" spans="3:3">
      <c r="C7118"/>
    </row>
    <row r="7119" spans="3:3">
      <c r="C7119"/>
    </row>
    <row r="7120" spans="3:3">
      <c r="C7120"/>
    </row>
    <row r="7121" spans="3:3">
      <c r="C7121"/>
    </row>
    <row r="7122" spans="3:3">
      <c r="C7122"/>
    </row>
    <row r="7123" spans="3:3">
      <c r="C7123"/>
    </row>
    <row r="7124" spans="3:3">
      <c r="C7124"/>
    </row>
    <row r="7125" spans="3:3">
      <c r="C7125"/>
    </row>
    <row r="7126" spans="3:3">
      <c r="C7126"/>
    </row>
    <row r="7127" spans="3:3">
      <c r="C7127"/>
    </row>
    <row r="7128" spans="3:3">
      <c r="C7128"/>
    </row>
    <row r="7129" spans="3:3">
      <c r="C7129"/>
    </row>
    <row r="7130" spans="3:3">
      <c r="C7130"/>
    </row>
    <row r="7131" spans="3:3">
      <c r="C7131"/>
    </row>
    <row r="7132" spans="3:3">
      <c r="C7132"/>
    </row>
    <row r="7133" spans="3:3">
      <c r="C7133"/>
    </row>
    <row r="7134" spans="3:3">
      <c r="C7134"/>
    </row>
    <row r="7135" spans="3:3">
      <c r="C7135"/>
    </row>
    <row r="7136" spans="3:3">
      <c r="C7136"/>
    </row>
    <row r="7137" spans="3:3">
      <c r="C7137"/>
    </row>
    <row r="7138" spans="3:3">
      <c r="C7138"/>
    </row>
    <row r="7139" spans="3:3">
      <c r="C7139"/>
    </row>
    <row r="7140" spans="3:3">
      <c r="C7140"/>
    </row>
    <row r="7141" spans="3:3">
      <c r="C7141"/>
    </row>
    <row r="7142" spans="3:3">
      <c r="C7142"/>
    </row>
    <row r="7143" spans="3:3">
      <c r="C7143"/>
    </row>
    <row r="7144" spans="3:3">
      <c r="C7144"/>
    </row>
    <row r="7145" spans="3:3">
      <c r="C7145"/>
    </row>
    <row r="7146" spans="3:3">
      <c r="C7146"/>
    </row>
    <row r="7147" spans="3:3">
      <c r="C7147"/>
    </row>
    <row r="7148" spans="3:3">
      <c r="C7148"/>
    </row>
    <row r="7149" spans="3:3">
      <c r="C7149"/>
    </row>
    <row r="7150" spans="3:3">
      <c r="C7150"/>
    </row>
    <row r="7151" spans="3:3">
      <c r="C7151"/>
    </row>
    <row r="7152" spans="3:3">
      <c r="C7152"/>
    </row>
    <row r="7153" spans="3:3">
      <c r="C7153"/>
    </row>
    <row r="7154" spans="3:3">
      <c r="C7154"/>
    </row>
    <row r="7155" spans="3:3">
      <c r="C7155"/>
    </row>
    <row r="7156" spans="3:3">
      <c r="C7156"/>
    </row>
    <row r="7157" spans="3:3">
      <c r="C7157"/>
    </row>
    <row r="7158" spans="3:3">
      <c r="C7158"/>
    </row>
    <row r="7159" spans="3:3">
      <c r="C7159"/>
    </row>
    <row r="7160" spans="3:3">
      <c r="C7160"/>
    </row>
    <row r="7161" spans="3:3">
      <c r="C7161"/>
    </row>
    <row r="7162" spans="3:3">
      <c r="C7162"/>
    </row>
    <row r="7163" spans="3:3">
      <c r="C7163"/>
    </row>
    <row r="7164" spans="3:3">
      <c r="C7164"/>
    </row>
    <row r="7165" spans="3:3">
      <c r="C7165"/>
    </row>
    <row r="7166" spans="3:3">
      <c r="C7166"/>
    </row>
    <row r="7167" spans="3:3">
      <c r="C7167"/>
    </row>
    <row r="7168" spans="3:3">
      <c r="C7168"/>
    </row>
    <row r="7169" spans="3:3">
      <c r="C7169"/>
    </row>
    <row r="7170" spans="3:3">
      <c r="C7170"/>
    </row>
    <row r="7171" spans="3:3">
      <c r="C7171"/>
    </row>
    <row r="7172" spans="3:3">
      <c r="C7172"/>
    </row>
    <row r="7173" spans="3:3">
      <c r="C7173"/>
    </row>
    <row r="7174" spans="3:3">
      <c r="C7174"/>
    </row>
    <row r="7175" spans="3:3">
      <c r="C7175"/>
    </row>
    <row r="7176" spans="3:3">
      <c r="C7176"/>
    </row>
    <row r="7177" spans="3:3">
      <c r="C7177"/>
    </row>
    <row r="7178" spans="3:3">
      <c r="C7178"/>
    </row>
    <row r="7179" spans="3:3">
      <c r="C7179"/>
    </row>
    <row r="7180" spans="3:3">
      <c r="C7180"/>
    </row>
    <row r="7181" spans="3:3">
      <c r="C7181"/>
    </row>
    <row r="7182" spans="3:3">
      <c r="C7182"/>
    </row>
    <row r="7183" spans="3:3">
      <c r="C7183"/>
    </row>
    <row r="7184" spans="3:3">
      <c r="C7184"/>
    </row>
    <row r="7185" spans="3:3">
      <c r="C7185"/>
    </row>
    <row r="7186" spans="3:3">
      <c r="C7186"/>
    </row>
    <row r="7187" spans="3:3">
      <c r="C7187"/>
    </row>
    <row r="7188" spans="3:3">
      <c r="C7188"/>
    </row>
    <row r="7189" spans="3:3">
      <c r="C7189"/>
    </row>
    <row r="7190" spans="3:3">
      <c r="C7190"/>
    </row>
    <row r="7191" spans="3:3">
      <c r="C7191"/>
    </row>
    <row r="7192" spans="3:3">
      <c r="C7192"/>
    </row>
    <row r="7193" spans="3:3">
      <c r="C7193"/>
    </row>
    <row r="7194" spans="3:3">
      <c r="C7194"/>
    </row>
    <row r="7195" spans="3:3">
      <c r="C7195"/>
    </row>
    <row r="7196" spans="3:3">
      <c r="C7196"/>
    </row>
    <row r="7197" spans="3:3">
      <c r="C7197"/>
    </row>
    <row r="7198" spans="3:3">
      <c r="C7198"/>
    </row>
    <row r="7199" spans="3:3">
      <c r="C7199"/>
    </row>
    <row r="7200" spans="3:3">
      <c r="C7200"/>
    </row>
    <row r="7201" spans="3:3">
      <c r="C7201"/>
    </row>
    <row r="7202" spans="3:3">
      <c r="C7202"/>
    </row>
    <row r="7203" spans="3:3">
      <c r="C7203"/>
    </row>
    <row r="7204" spans="3:3">
      <c r="C7204"/>
    </row>
    <row r="7205" spans="3:3">
      <c r="C7205"/>
    </row>
    <row r="7206" spans="3:3">
      <c r="C7206"/>
    </row>
    <row r="7207" spans="3:3">
      <c r="C7207"/>
    </row>
    <row r="7208" spans="3:3">
      <c r="C7208"/>
    </row>
    <row r="7209" spans="3:3">
      <c r="C7209"/>
    </row>
    <row r="7210" spans="3:3">
      <c r="C7210"/>
    </row>
    <row r="7211" spans="3:3">
      <c r="C7211"/>
    </row>
    <row r="7212" spans="3:3">
      <c r="C7212"/>
    </row>
    <row r="7213" spans="3:3">
      <c r="C7213"/>
    </row>
    <row r="7214" spans="3:3">
      <c r="C7214"/>
    </row>
    <row r="7215" spans="3:3">
      <c r="C7215"/>
    </row>
    <row r="7216" spans="3:3">
      <c r="C7216"/>
    </row>
    <row r="7217" spans="3:3">
      <c r="C7217"/>
    </row>
    <row r="7218" spans="3:3">
      <c r="C7218"/>
    </row>
    <row r="7219" spans="3:3">
      <c r="C7219"/>
    </row>
    <row r="7220" spans="3:3">
      <c r="C7220"/>
    </row>
    <row r="7221" spans="3:3">
      <c r="C7221"/>
    </row>
    <row r="7222" spans="3:3">
      <c r="C7222"/>
    </row>
    <row r="7223" spans="3:3">
      <c r="C7223"/>
    </row>
    <row r="7224" spans="3:3">
      <c r="C7224"/>
    </row>
    <row r="7225" spans="3:3">
      <c r="C7225"/>
    </row>
    <row r="7226" spans="3:3">
      <c r="C7226"/>
    </row>
    <row r="7227" spans="3:3">
      <c r="C7227"/>
    </row>
    <row r="7228" spans="3:3">
      <c r="C7228"/>
    </row>
    <row r="7229" spans="3:3">
      <c r="C7229"/>
    </row>
    <row r="7230" spans="3:3">
      <c r="C7230"/>
    </row>
    <row r="7231" spans="3:3">
      <c r="C7231"/>
    </row>
    <row r="7232" spans="3:3">
      <c r="C7232"/>
    </row>
    <row r="7233" spans="3:3">
      <c r="C7233"/>
    </row>
    <row r="7234" spans="3:3">
      <c r="C7234"/>
    </row>
    <row r="7235" spans="3:3">
      <c r="C7235"/>
    </row>
    <row r="7236" spans="3:3">
      <c r="C7236"/>
    </row>
    <row r="7237" spans="3:3">
      <c r="C7237"/>
    </row>
    <row r="7238" spans="3:3">
      <c r="C7238"/>
    </row>
    <row r="7239" spans="3:3">
      <c r="C7239"/>
    </row>
    <row r="7240" spans="3:3">
      <c r="C7240"/>
    </row>
    <row r="7241" spans="3:3">
      <c r="C7241"/>
    </row>
    <row r="7242" spans="3:3">
      <c r="C7242"/>
    </row>
    <row r="7243" spans="3:3">
      <c r="C7243"/>
    </row>
    <row r="7244" spans="3:3">
      <c r="C7244"/>
    </row>
    <row r="7245" spans="3:3">
      <c r="C7245"/>
    </row>
    <row r="7246" spans="3:3">
      <c r="C7246"/>
    </row>
    <row r="7247" spans="3:3">
      <c r="C7247"/>
    </row>
    <row r="7248" spans="3:3">
      <c r="C7248"/>
    </row>
    <row r="7249" spans="3:3">
      <c r="C7249"/>
    </row>
    <row r="7250" spans="3:3">
      <c r="C7250"/>
    </row>
    <row r="7251" spans="3:3">
      <c r="C7251"/>
    </row>
    <row r="7252" spans="3:3">
      <c r="C7252"/>
    </row>
    <row r="7253" spans="3:3">
      <c r="C7253"/>
    </row>
    <row r="7254" spans="3:3">
      <c r="C7254"/>
    </row>
    <row r="7255" spans="3:3">
      <c r="C7255"/>
    </row>
    <row r="7256" spans="3:3">
      <c r="C7256"/>
    </row>
    <row r="7257" spans="3:3">
      <c r="C7257"/>
    </row>
    <row r="7258" spans="3:3">
      <c r="C7258"/>
    </row>
    <row r="7259" spans="3:3">
      <c r="C7259"/>
    </row>
    <row r="7260" spans="3:3">
      <c r="C7260"/>
    </row>
    <row r="7261" spans="3:3">
      <c r="C7261"/>
    </row>
    <row r="7262" spans="3:3">
      <c r="C7262"/>
    </row>
    <row r="7263" spans="3:3">
      <c r="C7263"/>
    </row>
    <row r="7264" spans="3:3">
      <c r="C7264"/>
    </row>
    <row r="7265" spans="3:3">
      <c r="C7265"/>
    </row>
    <row r="7266" spans="3:3">
      <c r="C7266"/>
    </row>
    <row r="7267" spans="3:3">
      <c r="C7267"/>
    </row>
    <row r="7268" spans="3:3">
      <c r="C7268"/>
    </row>
    <row r="7269" spans="3:3">
      <c r="C7269"/>
    </row>
    <row r="7270" spans="3:3">
      <c r="C7270"/>
    </row>
    <row r="7271" spans="3:3">
      <c r="C7271"/>
    </row>
    <row r="7272" spans="3:3">
      <c r="C7272"/>
    </row>
    <row r="7273" spans="3:3">
      <c r="C7273"/>
    </row>
    <row r="7274" spans="3:3">
      <c r="C7274"/>
    </row>
    <row r="7275" spans="3:3">
      <c r="C7275"/>
    </row>
    <row r="7276" spans="3:3">
      <c r="C7276"/>
    </row>
    <row r="7277" spans="3:3">
      <c r="C7277"/>
    </row>
    <row r="7278" spans="3:3">
      <c r="C7278"/>
    </row>
    <row r="7279" spans="3:3">
      <c r="C7279"/>
    </row>
    <row r="7280" spans="3:3">
      <c r="C7280"/>
    </row>
    <row r="7281" spans="3:3">
      <c r="C7281"/>
    </row>
    <row r="7282" spans="3:3">
      <c r="C7282"/>
    </row>
    <row r="7283" spans="3:3">
      <c r="C7283"/>
    </row>
    <row r="7284" spans="3:3">
      <c r="C7284"/>
    </row>
    <row r="7285" spans="3:3">
      <c r="C7285"/>
    </row>
    <row r="7286" spans="3:3">
      <c r="C7286"/>
    </row>
    <row r="7287" spans="3:3">
      <c r="C7287"/>
    </row>
    <row r="7288" spans="3:3">
      <c r="C7288"/>
    </row>
    <row r="7289" spans="3:3">
      <c r="C7289"/>
    </row>
    <row r="7290" spans="3:3">
      <c r="C7290"/>
    </row>
    <row r="7291" spans="3:3">
      <c r="C7291"/>
    </row>
    <row r="7292" spans="3:3">
      <c r="C7292"/>
    </row>
    <row r="7293" spans="3:3">
      <c r="C7293"/>
    </row>
    <row r="7294" spans="3:3">
      <c r="C7294"/>
    </row>
    <row r="7295" spans="3:3">
      <c r="C7295"/>
    </row>
    <row r="7296" spans="3:3">
      <c r="C7296"/>
    </row>
    <row r="7297" spans="3:3">
      <c r="C7297"/>
    </row>
    <row r="7298" spans="3:3">
      <c r="C7298"/>
    </row>
    <row r="7299" spans="3:3">
      <c r="C7299"/>
    </row>
    <row r="7300" spans="3:3">
      <c r="C7300"/>
    </row>
    <row r="7301" spans="3:3">
      <c r="C7301"/>
    </row>
    <row r="7302" spans="3:3">
      <c r="C7302"/>
    </row>
    <row r="7303" spans="3:3">
      <c r="C7303"/>
    </row>
    <row r="7304" spans="3:3">
      <c r="C7304"/>
    </row>
    <row r="7305" spans="3:3">
      <c r="C7305"/>
    </row>
    <row r="7306" spans="3:3">
      <c r="C7306"/>
    </row>
    <row r="7307" spans="3:3">
      <c r="C7307"/>
    </row>
    <row r="7308" spans="3:3">
      <c r="C7308"/>
    </row>
    <row r="7309" spans="3:3">
      <c r="C7309"/>
    </row>
    <row r="7310" spans="3:3">
      <c r="C7310"/>
    </row>
    <row r="7311" spans="3:3">
      <c r="C7311"/>
    </row>
    <row r="7312" spans="3:3">
      <c r="C7312"/>
    </row>
    <row r="7313" spans="3:3">
      <c r="C7313"/>
    </row>
    <row r="7314" spans="3:3">
      <c r="C7314"/>
    </row>
    <row r="7315" spans="3:3">
      <c r="C7315"/>
    </row>
    <row r="7316" spans="3:3">
      <c r="C7316"/>
    </row>
    <row r="7317" spans="3:3">
      <c r="C7317"/>
    </row>
    <row r="7318" spans="3:3">
      <c r="C7318"/>
    </row>
    <row r="7319" spans="3:3">
      <c r="C7319"/>
    </row>
    <row r="7320" spans="3:3">
      <c r="C7320"/>
    </row>
    <row r="7321" spans="3:3">
      <c r="C7321"/>
    </row>
    <row r="7322" spans="3:3">
      <c r="C7322"/>
    </row>
    <row r="7323" spans="3:3">
      <c r="C7323"/>
    </row>
    <row r="7324" spans="3:3">
      <c r="C7324"/>
    </row>
    <row r="7325" spans="3:3">
      <c r="C7325"/>
    </row>
    <row r="7326" spans="3:3">
      <c r="C7326"/>
    </row>
    <row r="7327" spans="3:3">
      <c r="C7327"/>
    </row>
    <row r="7328" spans="3:3">
      <c r="C7328"/>
    </row>
    <row r="7329" spans="3:3">
      <c r="C7329"/>
    </row>
    <row r="7330" spans="3:3">
      <c r="C7330"/>
    </row>
    <row r="7331" spans="3:3">
      <c r="C7331"/>
    </row>
    <row r="7332" spans="3:3">
      <c r="C7332"/>
    </row>
    <row r="7333" spans="3:3">
      <c r="C7333"/>
    </row>
    <row r="7334" spans="3:3">
      <c r="C7334"/>
    </row>
    <row r="7335" spans="3:3">
      <c r="C7335"/>
    </row>
    <row r="7336" spans="3:3">
      <c r="C7336"/>
    </row>
    <row r="7337" spans="3:3">
      <c r="C7337"/>
    </row>
    <row r="7338" spans="3:3">
      <c r="C7338"/>
    </row>
    <row r="7339" spans="3:3">
      <c r="C7339"/>
    </row>
    <row r="7340" spans="3:3">
      <c r="C7340"/>
    </row>
    <row r="7341" spans="3:3">
      <c r="C7341"/>
    </row>
    <row r="7342" spans="3:3">
      <c r="C7342"/>
    </row>
    <row r="7343" spans="3:3">
      <c r="C7343"/>
    </row>
    <row r="7344" spans="3:3">
      <c r="C7344"/>
    </row>
    <row r="7345" spans="3:3">
      <c r="C7345"/>
    </row>
    <row r="7346" spans="3:3">
      <c r="C7346"/>
    </row>
    <row r="7347" spans="3:3">
      <c r="C7347"/>
    </row>
    <row r="7348" spans="3:3">
      <c r="C7348"/>
    </row>
    <row r="7349" spans="3:3">
      <c r="C7349"/>
    </row>
    <row r="7350" spans="3:3">
      <c r="C7350"/>
    </row>
    <row r="7351" spans="3:3">
      <c r="C7351"/>
    </row>
    <row r="7352" spans="3:3">
      <c r="C7352"/>
    </row>
    <row r="7353" spans="3:3">
      <c r="C7353"/>
    </row>
    <row r="7354" spans="3:3">
      <c r="C7354"/>
    </row>
    <row r="7355" spans="3:3">
      <c r="C7355"/>
    </row>
    <row r="7356" spans="3:3">
      <c r="C7356"/>
    </row>
    <row r="7357" spans="3:3">
      <c r="C7357"/>
    </row>
    <row r="7358" spans="3:3">
      <c r="C7358"/>
    </row>
    <row r="7359" spans="3:3">
      <c r="C7359"/>
    </row>
    <row r="7360" spans="3:3">
      <c r="C7360"/>
    </row>
    <row r="7361" spans="3:3">
      <c r="C7361"/>
    </row>
    <row r="7362" spans="3:3">
      <c r="C7362"/>
    </row>
    <row r="7363" spans="3:3">
      <c r="C7363"/>
    </row>
    <row r="7364" spans="3:3">
      <c r="C7364"/>
    </row>
    <row r="7365" spans="3:3">
      <c r="C7365"/>
    </row>
    <row r="7366" spans="3:3">
      <c r="C7366"/>
    </row>
    <row r="7367" spans="3:3">
      <c r="C7367"/>
    </row>
    <row r="7368" spans="3:3">
      <c r="C7368"/>
    </row>
    <row r="7369" spans="3:3">
      <c r="C7369"/>
    </row>
    <row r="7370" spans="3:3">
      <c r="C7370"/>
    </row>
    <row r="7371" spans="3:3">
      <c r="C7371"/>
    </row>
    <row r="7372" spans="3:3">
      <c r="C7372"/>
    </row>
    <row r="7373" spans="3:3">
      <c r="C7373"/>
    </row>
    <row r="7374" spans="3:3">
      <c r="C7374"/>
    </row>
    <row r="7375" spans="3:3">
      <c r="C7375"/>
    </row>
    <row r="7376" spans="3:3">
      <c r="C7376"/>
    </row>
    <row r="7377" spans="3:3">
      <c r="C7377"/>
    </row>
    <row r="7378" spans="3:3">
      <c r="C7378"/>
    </row>
    <row r="7379" spans="3:3">
      <c r="C7379"/>
    </row>
    <row r="7380" spans="3:3">
      <c r="C7380"/>
    </row>
    <row r="7381" spans="3:3">
      <c r="C7381"/>
    </row>
    <row r="7382" spans="3:3">
      <c r="C7382"/>
    </row>
    <row r="7383" spans="3:3">
      <c r="C7383"/>
    </row>
    <row r="7384" spans="3:3">
      <c r="C7384"/>
    </row>
    <row r="7385" spans="3:3">
      <c r="C7385"/>
    </row>
    <row r="7386" spans="3:3">
      <c r="C7386"/>
    </row>
    <row r="7387" spans="3:3">
      <c r="C7387"/>
    </row>
    <row r="7388" spans="3:3">
      <c r="C7388"/>
    </row>
    <row r="7389" spans="3:3">
      <c r="C7389"/>
    </row>
    <row r="7390" spans="3:3">
      <c r="C7390"/>
    </row>
    <row r="7391" spans="3:3">
      <c r="C7391"/>
    </row>
    <row r="7392" spans="3:3">
      <c r="C7392"/>
    </row>
    <row r="7393" spans="3:3">
      <c r="C7393"/>
    </row>
    <row r="7394" spans="3:3">
      <c r="C7394"/>
    </row>
    <row r="7395" spans="3:3">
      <c r="C7395"/>
    </row>
    <row r="7396" spans="3:3">
      <c r="C7396"/>
    </row>
    <row r="7397" spans="3:3">
      <c r="C7397"/>
    </row>
    <row r="7398" spans="3:3">
      <c r="C7398"/>
    </row>
    <row r="7399" spans="3:3">
      <c r="C7399"/>
    </row>
    <row r="7400" spans="3:3">
      <c r="C7400"/>
    </row>
    <row r="7401" spans="3:3">
      <c r="C7401"/>
    </row>
    <row r="7402" spans="3:3">
      <c r="C7402"/>
    </row>
    <row r="7403" spans="3:3">
      <c r="C7403"/>
    </row>
    <row r="7404" spans="3:3">
      <c r="C7404"/>
    </row>
    <row r="7405" spans="3:3">
      <c r="C7405"/>
    </row>
    <row r="7406" spans="3:3">
      <c r="C7406"/>
    </row>
    <row r="7407" spans="3:3">
      <c r="C7407"/>
    </row>
    <row r="7408" spans="3:3">
      <c r="C7408"/>
    </row>
    <row r="7409" spans="3:3">
      <c r="C7409"/>
    </row>
    <row r="7410" spans="3:3">
      <c r="C7410"/>
    </row>
    <row r="7411" spans="3:3">
      <c r="C7411"/>
    </row>
    <row r="7412" spans="3:3">
      <c r="C7412"/>
    </row>
    <row r="7413" spans="3:3">
      <c r="C7413"/>
    </row>
    <row r="7414" spans="3:3">
      <c r="C7414"/>
    </row>
    <row r="7415" spans="3:3">
      <c r="C7415"/>
    </row>
    <row r="7416" spans="3:3">
      <c r="C7416"/>
    </row>
    <row r="7417" spans="3:3">
      <c r="C7417"/>
    </row>
    <row r="7418" spans="3:3">
      <c r="C7418"/>
    </row>
    <row r="7419" spans="3:3">
      <c r="C7419"/>
    </row>
    <row r="7420" spans="3:3">
      <c r="C7420"/>
    </row>
    <row r="7421" spans="3:3">
      <c r="C7421"/>
    </row>
    <row r="7422" spans="3:3">
      <c r="C7422"/>
    </row>
    <row r="7423" spans="3:3">
      <c r="C7423"/>
    </row>
    <row r="7424" spans="3:3">
      <c r="C7424"/>
    </row>
    <row r="7425" spans="3:3">
      <c r="C7425"/>
    </row>
    <row r="7426" spans="3:3">
      <c r="C7426"/>
    </row>
    <row r="7427" spans="3:3">
      <c r="C7427"/>
    </row>
    <row r="7428" spans="3:3">
      <c r="C7428"/>
    </row>
    <row r="7429" spans="3:3">
      <c r="C7429"/>
    </row>
    <row r="7430" spans="3:3">
      <c r="C7430"/>
    </row>
    <row r="7431" spans="3:3">
      <c r="C7431"/>
    </row>
    <row r="7432" spans="3:3">
      <c r="C7432"/>
    </row>
    <row r="7433" spans="3:3">
      <c r="C7433"/>
    </row>
    <row r="7434" spans="3:3">
      <c r="C7434"/>
    </row>
    <row r="7435" spans="3:3">
      <c r="C7435"/>
    </row>
    <row r="7436" spans="3:3">
      <c r="C7436"/>
    </row>
    <row r="7437" spans="3:3">
      <c r="C7437"/>
    </row>
    <row r="7438" spans="3:3">
      <c r="C7438"/>
    </row>
    <row r="7439" spans="3:3">
      <c r="C7439"/>
    </row>
    <row r="7440" spans="3:3">
      <c r="C7440"/>
    </row>
    <row r="7441" spans="3:3">
      <c r="C7441"/>
    </row>
    <row r="7442" spans="3:3">
      <c r="C7442"/>
    </row>
    <row r="7443" spans="3:3">
      <c r="C7443"/>
    </row>
    <row r="7444" spans="3:3">
      <c r="C7444"/>
    </row>
    <row r="7445" spans="3:3">
      <c r="C7445"/>
    </row>
    <row r="7446" spans="3:3">
      <c r="C7446"/>
    </row>
    <row r="7447" spans="3:3">
      <c r="C7447"/>
    </row>
    <row r="7448" spans="3:3">
      <c r="C7448"/>
    </row>
    <row r="7449" spans="3:3">
      <c r="C7449"/>
    </row>
    <row r="7450" spans="3:3">
      <c r="C7450"/>
    </row>
    <row r="7451" spans="3:3">
      <c r="C7451"/>
    </row>
    <row r="7452" spans="3:3">
      <c r="C7452"/>
    </row>
    <row r="7453" spans="3:3">
      <c r="C7453"/>
    </row>
    <row r="7454" spans="3:3">
      <c r="C7454"/>
    </row>
    <row r="7455" spans="3:3">
      <c r="C7455"/>
    </row>
    <row r="7456" spans="3:3">
      <c r="C7456"/>
    </row>
    <row r="7457" spans="3:3">
      <c r="C7457"/>
    </row>
    <row r="7458" spans="3:3">
      <c r="C7458"/>
    </row>
    <row r="7459" spans="3:3">
      <c r="C7459"/>
    </row>
    <row r="7460" spans="3:3">
      <c r="C7460"/>
    </row>
    <row r="7461" spans="3:3">
      <c r="C7461"/>
    </row>
    <row r="7462" spans="3:3">
      <c r="C7462"/>
    </row>
    <row r="7463" spans="3:3">
      <c r="C7463"/>
    </row>
    <row r="7464" spans="3:3">
      <c r="C7464"/>
    </row>
    <row r="7465" spans="3:3">
      <c r="C7465"/>
    </row>
    <row r="7466" spans="3:3">
      <c r="C7466"/>
    </row>
    <row r="7467" spans="3:3">
      <c r="C7467"/>
    </row>
    <row r="7468" spans="3:3">
      <c r="C7468"/>
    </row>
    <row r="7469" spans="3:3">
      <c r="C7469"/>
    </row>
    <row r="7470" spans="3:3">
      <c r="C7470"/>
    </row>
    <row r="7471" spans="3:3">
      <c r="C7471"/>
    </row>
    <row r="7472" spans="3:3">
      <c r="C7472"/>
    </row>
    <row r="7473" spans="3:3">
      <c r="C7473"/>
    </row>
    <row r="7474" spans="3:3">
      <c r="C7474"/>
    </row>
    <row r="7475" spans="3:3">
      <c r="C7475"/>
    </row>
    <row r="7476" spans="3:3">
      <c r="C7476"/>
    </row>
    <row r="7477" spans="3:3">
      <c r="C7477"/>
    </row>
    <row r="7478" spans="3:3">
      <c r="C7478"/>
    </row>
    <row r="7479" spans="3:3">
      <c r="C7479"/>
    </row>
    <row r="7480" spans="3:3">
      <c r="C7480"/>
    </row>
    <row r="7481" spans="3:3">
      <c r="C7481"/>
    </row>
    <row r="7482" spans="3:3">
      <c r="C7482"/>
    </row>
    <row r="7483" spans="3:3">
      <c r="C7483"/>
    </row>
    <row r="7484" spans="3:3">
      <c r="C7484"/>
    </row>
    <row r="7485" spans="3:3">
      <c r="C7485"/>
    </row>
    <row r="7486" spans="3:3">
      <c r="C7486"/>
    </row>
    <row r="7487" spans="3:3">
      <c r="C7487"/>
    </row>
    <row r="7488" spans="3:3">
      <c r="C7488"/>
    </row>
    <row r="7489" spans="3:3">
      <c r="C7489"/>
    </row>
    <row r="7490" spans="3:3">
      <c r="C7490"/>
    </row>
    <row r="7491" spans="3:3">
      <c r="C7491"/>
    </row>
    <row r="7492" spans="3:3">
      <c r="C7492"/>
    </row>
    <row r="7493" spans="3:3">
      <c r="C7493"/>
    </row>
    <row r="7494" spans="3:3">
      <c r="C7494"/>
    </row>
    <row r="7495" spans="3:3">
      <c r="C7495"/>
    </row>
    <row r="7496" spans="3:3">
      <c r="C7496"/>
    </row>
    <row r="7497" spans="3:3">
      <c r="C7497"/>
    </row>
    <row r="7498" spans="3:3">
      <c r="C7498"/>
    </row>
    <row r="7499" spans="3:3">
      <c r="C7499"/>
    </row>
    <row r="7500" spans="3:3">
      <c r="C7500"/>
    </row>
    <row r="7501" spans="3:3">
      <c r="C7501"/>
    </row>
    <row r="7502" spans="3:3">
      <c r="C7502"/>
    </row>
    <row r="7503" spans="3:3">
      <c r="C7503"/>
    </row>
    <row r="7504" spans="3:3">
      <c r="C7504"/>
    </row>
    <row r="7505" spans="3:3">
      <c r="C7505"/>
    </row>
    <row r="7506" spans="3:3">
      <c r="C7506"/>
    </row>
    <row r="7507" spans="3:3">
      <c r="C7507"/>
    </row>
    <row r="7508" spans="3:3">
      <c r="C7508"/>
    </row>
    <row r="7509" spans="3:3">
      <c r="C7509"/>
    </row>
    <row r="7510" spans="3:3">
      <c r="C7510"/>
    </row>
    <row r="7511" spans="3:3">
      <c r="C7511"/>
    </row>
    <row r="7512" spans="3:3">
      <c r="C7512"/>
    </row>
    <row r="7513" spans="3:3">
      <c r="C7513"/>
    </row>
    <row r="7514" spans="3:3">
      <c r="C7514"/>
    </row>
    <row r="7515" spans="3:3">
      <c r="C7515"/>
    </row>
    <row r="7516" spans="3:3">
      <c r="C7516"/>
    </row>
    <row r="7517" spans="3:3">
      <c r="C7517"/>
    </row>
    <row r="7518" spans="3:3">
      <c r="C7518"/>
    </row>
    <row r="7519" spans="3:3">
      <c r="C7519"/>
    </row>
    <row r="7520" spans="3:3">
      <c r="C7520"/>
    </row>
    <row r="7521" spans="3:3">
      <c r="C7521"/>
    </row>
    <row r="7522" spans="3:3">
      <c r="C7522"/>
    </row>
    <row r="7523" spans="3:3">
      <c r="C7523"/>
    </row>
    <row r="7524" spans="3:3">
      <c r="C7524"/>
    </row>
    <row r="7525" spans="3:3">
      <c r="C7525"/>
    </row>
    <row r="7526" spans="3:3">
      <c r="C7526"/>
    </row>
    <row r="7527" spans="3:3">
      <c r="C7527"/>
    </row>
    <row r="7528" spans="3:3">
      <c r="C7528"/>
    </row>
    <row r="7529" spans="3:3">
      <c r="C7529"/>
    </row>
    <row r="7530" spans="3:3">
      <c r="C7530"/>
    </row>
    <row r="7531" spans="3:3">
      <c r="C7531"/>
    </row>
    <row r="7532" spans="3:3">
      <c r="C7532"/>
    </row>
    <row r="7533" spans="3:3">
      <c r="C7533"/>
    </row>
    <row r="7534" spans="3:3">
      <c r="C7534"/>
    </row>
    <row r="7535" spans="3:3">
      <c r="C7535"/>
    </row>
    <row r="7536" spans="3:3">
      <c r="C7536"/>
    </row>
    <row r="7537" spans="3:3">
      <c r="C7537"/>
    </row>
    <row r="7538" spans="3:3">
      <c r="C7538"/>
    </row>
    <row r="7539" spans="3:3">
      <c r="C7539"/>
    </row>
    <row r="7540" spans="3:3">
      <c r="C7540"/>
    </row>
    <row r="7541" spans="3:3">
      <c r="C7541"/>
    </row>
    <row r="7542" spans="3:3">
      <c r="C7542"/>
    </row>
    <row r="7543" spans="3:3">
      <c r="C7543"/>
    </row>
    <row r="7544" spans="3:3">
      <c r="C7544"/>
    </row>
    <row r="7545" spans="3:3">
      <c r="C7545"/>
    </row>
    <row r="7546" spans="3:3">
      <c r="C7546"/>
    </row>
    <row r="7547" spans="3:3">
      <c r="C7547"/>
    </row>
    <row r="7548" spans="3:3">
      <c r="C7548"/>
    </row>
    <row r="7549" spans="3:3">
      <c r="C7549"/>
    </row>
    <row r="7550" spans="3:3">
      <c r="C7550"/>
    </row>
    <row r="7551" spans="3:3">
      <c r="C7551"/>
    </row>
    <row r="7552" spans="3:3">
      <c r="C7552"/>
    </row>
    <row r="7553" spans="3:3">
      <c r="C7553"/>
    </row>
    <row r="7554" spans="3:3">
      <c r="C7554"/>
    </row>
    <row r="7555" spans="3:3">
      <c r="C7555"/>
    </row>
    <row r="7556" spans="3:3">
      <c r="C7556"/>
    </row>
    <row r="7557" spans="3:3">
      <c r="C7557"/>
    </row>
    <row r="7558" spans="3:3">
      <c r="C7558"/>
    </row>
    <row r="7559" spans="3:3">
      <c r="C7559"/>
    </row>
    <row r="7560" spans="3:3">
      <c r="C7560"/>
    </row>
    <row r="7561" spans="3:3">
      <c r="C7561"/>
    </row>
    <row r="7562" spans="3:3">
      <c r="C7562"/>
    </row>
    <row r="7563" spans="3:3">
      <c r="C7563"/>
    </row>
    <row r="7564" spans="3:3">
      <c r="C7564"/>
    </row>
    <row r="7565" spans="3:3">
      <c r="C7565"/>
    </row>
    <row r="7566" spans="3:3">
      <c r="C7566"/>
    </row>
    <row r="7567" spans="3:3">
      <c r="C7567"/>
    </row>
    <row r="7568" spans="3:3">
      <c r="C7568"/>
    </row>
    <row r="7569" spans="3:3">
      <c r="C7569"/>
    </row>
    <row r="7570" spans="3:3">
      <c r="C7570"/>
    </row>
    <row r="7571" spans="3:3">
      <c r="C7571"/>
    </row>
    <row r="7572" spans="3:3">
      <c r="C7572"/>
    </row>
    <row r="7573" spans="3:3">
      <c r="C7573"/>
    </row>
    <row r="7574" spans="3:3">
      <c r="C7574"/>
    </row>
    <row r="7575" spans="3:3">
      <c r="C7575"/>
    </row>
    <row r="7576" spans="3:3">
      <c r="C7576"/>
    </row>
    <row r="7577" spans="3:3">
      <c r="C7577"/>
    </row>
    <row r="7578" spans="3:3">
      <c r="C7578"/>
    </row>
    <row r="7579" spans="3:3">
      <c r="C7579"/>
    </row>
    <row r="7580" spans="3:3">
      <c r="C7580"/>
    </row>
    <row r="7581" spans="3:3">
      <c r="C7581"/>
    </row>
    <row r="7582" spans="3:3">
      <c r="C7582"/>
    </row>
    <row r="7583" spans="3:3">
      <c r="C7583"/>
    </row>
    <row r="7584" spans="3:3">
      <c r="C7584"/>
    </row>
    <row r="7585" spans="3:3">
      <c r="C7585"/>
    </row>
    <row r="7586" spans="3:3">
      <c r="C7586"/>
    </row>
    <row r="7587" spans="3:3">
      <c r="C7587"/>
    </row>
    <row r="7588" spans="3:3">
      <c r="C7588"/>
    </row>
    <row r="7589" spans="3:3">
      <c r="C7589"/>
    </row>
    <row r="7590" spans="3:3">
      <c r="C7590"/>
    </row>
    <row r="7591" spans="3:3">
      <c r="C7591"/>
    </row>
    <row r="7592" spans="3:3">
      <c r="C7592"/>
    </row>
    <row r="7593" spans="3:3">
      <c r="C7593"/>
    </row>
    <row r="7594" spans="3:3">
      <c r="C7594"/>
    </row>
    <row r="7595" spans="3:3">
      <c r="C7595"/>
    </row>
    <row r="7596" spans="3:3">
      <c r="C7596"/>
    </row>
    <row r="7597" spans="3:3">
      <c r="C7597"/>
    </row>
    <row r="7598" spans="3:3">
      <c r="C7598"/>
    </row>
    <row r="7599" spans="3:3">
      <c r="C7599"/>
    </row>
    <row r="7600" spans="3:3">
      <c r="C7600"/>
    </row>
    <row r="7601" spans="3:3">
      <c r="C7601"/>
    </row>
    <row r="7602" spans="3:3">
      <c r="C7602"/>
    </row>
    <row r="7603" spans="3:3">
      <c r="C7603"/>
    </row>
    <row r="7604" spans="3:3">
      <c r="C7604"/>
    </row>
    <row r="7605" spans="3:3">
      <c r="C7605"/>
    </row>
    <row r="7606" spans="3:3">
      <c r="C7606"/>
    </row>
    <row r="7607" spans="3:3">
      <c r="C7607"/>
    </row>
    <row r="7608" spans="3:3">
      <c r="C7608"/>
    </row>
    <row r="7609" spans="3:3">
      <c r="C7609"/>
    </row>
    <row r="7610" spans="3:3">
      <c r="C7610"/>
    </row>
    <row r="7611" spans="3:3">
      <c r="C7611"/>
    </row>
    <row r="7612" spans="3:3">
      <c r="C7612"/>
    </row>
    <row r="7613" spans="3:3">
      <c r="C7613"/>
    </row>
    <row r="7614" spans="3:3">
      <c r="C7614"/>
    </row>
    <row r="7615" spans="3:3">
      <c r="C7615"/>
    </row>
    <row r="7616" spans="3:3">
      <c r="C7616"/>
    </row>
    <row r="7617" spans="3:3">
      <c r="C7617"/>
    </row>
    <row r="7618" spans="3:3">
      <c r="C7618"/>
    </row>
    <row r="7619" spans="3:3">
      <c r="C7619"/>
    </row>
    <row r="7620" spans="3:3">
      <c r="C7620"/>
    </row>
    <row r="7621" spans="3:3">
      <c r="C7621"/>
    </row>
    <row r="7622" spans="3:3">
      <c r="C7622"/>
    </row>
    <row r="7623" spans="3:3">
      <c r="C7623"/>
    </row>
    <row r="7624" spans="3:3">
      <c r="C7624"/>
    </row>
    <row r="7625" spans="3:3">
      <c r="C7625"/>
    </row>
    <row r="7626" spans="3:3">
      <c r="C7626"/>
    </row>
    <row r="7627" spans="3:3">
      <c r="C7627"/>
    </row>
    <row r="7628" spans="3:3">
      <c r="C7628"/>
    </row>
    <row r="7629" spans="3:3">
      <c r="C7629"/>
    </row>
    <row r="7630" spans="3:3">
      <c r="C7630"/>
    </row>
    <row r="7631" spans="3:3">
      <c r="C7631"/>
    </row>
    <row r="7632" spans="3:3">
      <c r="C7632"/>
    </row>
    <row r="7633" spans="3:3">
      <c r="C7633"/>
    </row>
    <row r="7634" spans="3:3">
      <c r="C7634"/>
    </row>
    <row r="7635" spans="3:3">
      <c r="C7635"/>
    </row>
    <row r="7636" spans="3:3">
      <c r="C7636"/>
    </row>
    <row r="7637" spans="3:3">
      <c r="C7637"/>
    </row>
    <row r="7638" spans="3:3">
      <c r="C7638"/>
    </row>
    <row r="7639" spans="3:3">
      <c r="C7639"/>
    </row>
    <row r="7640" spans="3:3">
      <c r="C7640"/>
    </row>
    <row r="7641" spans="3:3">
      <c r="C7641"/>
    </row>
    <row r="7642" spans="3:3">
      <c r="C7642"/>
    </row>
    <row r="7643" spans="3:3">
      <c r="C7643"/>
    </row>
    <row r="7644" spans="3:3">
      <c r="C7644"/>
    </row>
    <row r="7645" spans="3:3">
      <c r="C7645"/>
    </row>
    <row r="7646" spans="3:3">
      <c r="C7646"/>
    </row>
    <row r="7647" spans="3:3">
      <c r="C7647"/>
    </row>
    <row r="7648" spans="3:3">
      <c r="C7648"/>
    </row>
    <row r="7649" spans="3:3">
      <c r="C7649"/>
    </row>
    <row r="7650" spans="3:3">
      <c r="C7650"/>
    </row>
    <row r="7651" spans="3:3">
      <c r="C7651"/>
    </row>
    <row r="7652" spans="3:3">
      <c r="C7652"/>
    </row>
    <row r="7653" spans="3:3">
      <c r="C7653"/>
    </row>
    <row r="7654" spans="3:3">
      <c r="C7654"/>
    </row>
    <row r="7655" spans="3:3">
      <c r="C7655"/>
    </row>
    <row r="7656" spans="3:3">
      <c r="C7656"/>
    </row>
    <row r="7657" spans="3:3">
      <c r="C7657"/>
    </row>
    <row r="7658" spans="3:3">
      <c r="C7658"/>
    </row>
    <row r="7659" spans="3:3">
      <c r="C7659"/>
    </row>
    <row r="7660" spans="3:3">
      <c r="C7660"/>
    </row>
    <row r="7661" spans="3:3">
      <c r="C7661"/>
    </row>
    <row r="7662" spans="3:3">
      <c r="C7662"/>
    </row>
    <row r="7663" spans="3:3">
      <c r="C7663"/>
    </row>
    <row r="7664" spans="3:3">
      <c r="C7664"/>
    </row>
    <row r="7665" spans="3:3">
      <c r="C7665"/>
    </row>
    <row r="7666" spans="3:3">
      <c r="C7666"/>
    </row>
    <row r="7667" spans="3:3">
      <c r="C7667"/>
    </row>
    <row r="7668" spans="3:3">
      <c r="C7668"/>
    </row>
    <row r="7669" spans="3:3">
      <c r="C7669"/>
    </row>
    <row r="7670" spans="3:3">
      <c r="C7670"/>
    </row>
    <row r="7671" spans="3:3">
      <c r="C7671"/>
    </row>
    <row r="7672" spans="3:3">
      <c r="C7672"/>
    </row>
    <row r="7673" spans="3:3">
      <c r="C7673"/>
    </row>
    <row r="7674" spans="3:3">
      <c r="C7674"/>
    </row>
    <row r="7675" spans="3:3">
      <c r="C7675"/>
    </row>
    <row r="7676" spans="3:3">
      <c r="C7676"/>
    </row>
    <row r="7677" spans="3:3">
      <c r="C7677"/>
    </row>
    <row r="7678" spans="3:3">
      <c r="C7678"/>
    </row>
    <row r="7679" spans="3:3">
      <c r="C7679"/>
    </row>
    <row r="7680" spans="3:3">
      <c r="C7680"/>
    </row>
    <row r="7681" spans="3:3">
      <c r="C7681"/>
    </row>
    <row r="7682" spans="3:3">
      <c r="C7682"/>
    </row>
    <row r="7683" spans="3:3">
      <c r="C7683"/>
    </row>
    <row r="7684" spans="3:3">
      <c r="C7684"/>
    </row>
    <row r="7685" spans="3:3">
      <c r="C7685"/>
    </row>
    <row r="7686" spans="3:3">
      <c r="C7686"/>
    </row>
    <row r="7687" spans="3:3">
      <c r="C7687"/>
    </row>
    <row r="7688" spans="3:3">
      <c r="C7688"/>
    </row>
    <row r="7689" spans="3:3">
      <c r="C7689"/>
    </row>
    <row r="7690" spans="3:3">
      <c r="C7690"/>
    </row>
    <row r="7691" spans="3:3">
      <c r="C7691"/>
    </row>
    <row r="7692" spans="3:3">
      <c r="C7692"/>
    </row>
    <row r="7693" spans="3:3">
      <c r="C7693"/>
    </row>
    <row r="7694" spans="3:3">
      <c r="C7694"/>
    </row>
    <row r="7695" spans="3:3">
      <c r="C7695"/>
    </row>
    <row r="7696" spans="3:3">
      <c r="C7696"/>
    </row>
    <row r="7697" spans="3:3">
      <c r="C7697"/>
    </row>
    <row r="7698" spans="3:3">
      <c r="C7698"/>
    </row>
    <row r="7699" spans="3:3">
      <c r="C7699"/>
    </row>
    <row r="7700" spans="3:3">
      <c r="C7700"/>
    </row>
    <row r="7701" spans="3:3">
      <c r="C7701"/>
    </row>
    <row r="7702" spans="3:3">
      <c r="C7702"/>
    </row>
    <row r="7703" spans="3:3">
      <c r="C7703"/>
    </row>
    <row r="7704" spans="3:3">
      <c r="C7704"/>
    </row>
    <row r="7705" spans="3:3">
      <c r="C7705"/>
    </row>
    <row r="7706" spans="3:3">
      <c r="C7706"/>
    </row>
    <row r="7707" spans="3:3">
      <c r="C7707"/>
    </row>
    <row r="7708" spans="3:3">
      <c r="C7708"/>
    </row>
    <row r="7709" spans="3:3">
      <c r="C7709"/>
    </row>
    <row r="7710" spans="3:3">
      <c r="C7710"/>
    </row>
    <row r="7711" spans="3:3">
      <c r="C7711"/>
    </row>
    <row r="7712" spans="3:3">
      <c r="C7712"/>
    </row>
    <row r="7713" spans="3:3">
      <c r="C7713"/>
    </row>
    <row r="7714" spans="3:3">
      <c r="C7714"/>
    </row>
    <row r="7715" spans="3:3">
      <c r="C7715"/>
    </row>
    <row r="7716" spans="3:3">
      <c r="C7716"/>
    </row>
    <row r="7717" spans="3:3">
      <c r="C7717"/>
    </row>
    <row r="7718" spans="3:3">
      <c r="C7718"/>
    </row>
    <row r="7719" spans="3:3">
      <c r="C7719"/>
    </row>
    <row r="7720" spans="3:3">
      <c r="C7720"/>
    </row>
    <row r="7721" spans="3:3">
      <c r="C7721"/>
    </row>
    <row r="7722" spans="3:3">
      <c r="C7722"/>
    </row>
    <row r="7723" spans="3:3">
      <c r="C7723"/>
    </row>
    <row r="7724" spans="3:3">
      <c r="C7724"/>
    </row>
    <row r="7725" spans="3:3">
      <c r="C7725"/>
    </row>
    <row r="7726" spans="3:3">
      <c r="C7726"/>
    </row>
    <row r="7727" spans="3:3">
      <c r="C7727"/>
    </row>
    <row r="7728" spans="3:3">
      <c r="C7728"/>
    </row>
    <row r="7729" spans="3:3">
      <c r="C7729"/>
    </row>
    <row r="7730" spans="3:3">
      <c r="C7730"/>
    </row>
    <row r="7731" spans="3:3">
      <c r="C7731"/>
    </row>
    <row r="7732" spans="3:3">
      <c r="C7732"/>
    </row>
    <row r="7733" spans="3:3">
      <c r="C7733"/>
    </row>
    <row r="7734" spans="3:3">
      <c r="C7734"/>
    </row>
    <row r="7735" spans="3:3">
      <c r="C7735"/>
    </row>
    <row r="7736" spans="3:3">
      <c r="C7736"/>
    </row>
    <row r="7737" spans="3:3">
      <c r="C7737"/>
    </row>
    <row r="7738" spans="3:3">
      <c r="C7738"/>
    </row>
    <row r="7739" spans="3:3">
      <c r="C7739"/>
    </row>
    <row r="7740" spans="3:3">
      <c r="C7740"/>
    </row>
    <row r="7741" spans="3:3">
      <c r="C7741"/>
    </row>
    <row r="7742" spans="3:3">
      <c r="C7742"/>
    </row>
    <row r="7743" spans="3:3">
      <c r="C7743"/>
    </row>
    <row r="7744" spans="3:3">
      <c r="C7744"/>
    </row>
    <row r="7745" spans="3:3">
      <c r="C7745"/>
    </row>
    <row r="7746" spans="3:3">
      <c r="C7746"/>
    </row>
    <row r="7747" spans="3:3">
      <c r="C7747"/>
    </row>
    <row r="7748" spans="3:3">
      <c r="C7748"/>
    </row>
    <row r="7749" spans="3:3">
      <c r="C7749"/>
    </row>
    <row r="7750" spans="3:3">
      <c r="C7750"/>
    </row>
    <row r="7751" spans="3:3">
      <c r="C7751"/>
    </row>
    <row r="7752" spans="3:3">
      <c r="C7752"/>
    </row>
    <row r="7753" spans="3:3">
      <c r="C7753"/>
    </row>
    <row r="7754" spans="3:3">
      <c r="C7754"/>
    </row>
    <row r="7755" spans="3:3">
      <c r="C7755"/>
    </row>
    <row r="7756" spans="3:3">
      <c r="C7756"/>
    </row>
    <row r="7757" spans="3:3">
      <c r="C7757"/>
    </row>
    <row r="7758" spans="3:3">
      <c r="C7758"/>
    </row>
    <row r="7759" spans="3:3">
      <c r="C7759"/>
    </row>
    <row r="7760" spans="3:3">
      <c r="C7760"/>
    </row>
    <row r="7761" spans="3:3">
      <c r="C7761"/>
    </row>
    <row r="7762" spans="3:3">
      <c r="C7762"/>
    </row>
    <row r="7763" spans="3:3">
      <c r="C7763"/>
    </row>
    <row r="7764" spans="3:3">
      <c r="C7764"/>
    </row>
    <row r="7765" spans="3:3">
      <c r="C7765"/>
    </row>
    <row r="7766" spans="3:3">
      <c r="C7766"/>
    </row>
    <row r="7767" spans="3:3">
      <c r="C7767"/>
    </row>
    <row r="7768" spans="3:3">
      <c r="C7768"/>
    </row>
    <row r="7769" spans="3:3">
      <c r="C7769"/>
    </row>
    <row r="7770" spans="3:3">
      <c r="C7770"/>
    </row>
    <row r="7771" spans="3:3">
      <c r="C7771"/>
    </row>
    <row r="7772" spans="3:3">
      <c r="C7772"/>
    </row>
    <row r="7773" spans="3:3">
      <c r="C7773"/>
    </row>
    <row r="7774" spans="3:3">
      <c r="C7774"/>
    </row>
    <row r="7775" spans="3:3">
      <c r="C7775"/>
    </row>
    <row r="7776" spans="3:3">
      <c r="C7776"/>
    </row>
    <row r="7777" spans="3:3">
      <c r="C7777"/>
    </row>
    <row r="7778" spans="3:3">
      <c r="C7778"/>
    </row>
    <row r="7779" spans="3:3">
      <c r="C7779"/>
    </row>
    <row r="7780" spans="3:3">
      <c r="C7780"/>
    </row>
    <row r="7781" spans="3:3">
      <c r="C7781"/>
    </row>
    <row r="7782" spans="3:3">
      <c r="C7782"/>
    </row>
    <row r="7783" spans="3:3">
      <c r="C7783"/>
    </row>
    <row r="7784" spans="3:3">
      <c r="C7784"/>
    </row>
    <row r="7785" spans="3:3">
      <c r="C7785"/>
    </row>
    <row r="7786" spans="3:3">
      <c r="C7786"/>
    </row>
    <row r="7787" spans="3:3">
      <c r="C7787"/>
    </row>
    <row r="7788" spans="3:3">
      <c r="C7788"/>
    </row>
    <row r="7789" spans="3:3">
      <c r="C7789"/>
    </row>
    <row r="7790" spans="3:3">
      <c r="C7790"/>
    </row>
    <row r="7791" spans="3:3">
      <c r="C7791"/>
    </row>
    <row r="7792" spans="3:3">
      <c r="C7792"/>
    </row>
    <row r="7793" spans="3:3">
      <c r="C7793"/>
    </row>
    <row r="7794" spans="3:3">
      <c r="C7794"/>
    </row>
    <row r="7795" spans="3:3">
      <c r="C7795"/>
    </row>
    <row r="7796" spans="3:3">
      <c r="C7796"/>
    </row>
    <row r="7797" spans="3:3">
      <c r="C7797"/>
    </row>
    <row r="7798" spans="3:3">
      <c r="C7798"/>
    </row>
    <row r="7799" spans="3:3">
      <c r="C7799"/>
    </row>
    <row r="7800" spans="3:3">
      <c r="C7800"/>
    </row>
    <row r="7801" spans="3:3">
      <c r="C7801"/>
    </row>
    <row r="7802" spans="3:3">
      <c r="C7802"/>
    </row>
    <row r="7803" spans="3:3">
      <c r="C7803"/>
    </row>
    <row r="7804" spans="3:3">
      <c r="C7804"/>
    </row>
    <row r="7805" spans="3:3">
      <c r="C7805"/>
    </row>
    <row r="7806" spans="3:3">
      <c r="C7806"/>
    </row>
    <row r="7807" spans="3:3">
      <c r="C7807"/>
    </row>
    <row r="7808" spans="3:3">
      <c r="C7808"/>
    </row>
    <row r="7809" spans="3:3">
      <c r="C7809"/>
    </row>
    <row r="7810" spans="3:3">
      <c r="C7810"/>
    </row>
    <row r="7811" spans="3:3">
      <c r="C7811"/>
    </row>
    <row r="7812" spans="3:3">
      <c r="C7812"/>
    </row>
    <row r="7813" spans="3:3">
      <c r="C7813"/>
    </row>
    <row r="7814" spans="3:3">
      <c r="C7814"/>
    </row>
    <row r="7815" spans="3:3">
      <c r="C7815"/>
    </row>
    <row r="7816" spans="3:3">
      <c r="C7816"/>
    </row>
    <row r="7817" spans="3:3">
      <c r="C7817"/>
    </row>
    <row r="7818" spans="3:3">
      <c r="C7818"/>
    </row>
    <row r="7819" spans="3:3">
      <c r="C7819"/>
    </row>
    <row r="7820" spans="3:3">
      <c r="C7820"/>
    </row>
    <row r="7821" spans="3:3">
      <c r="C7821"/>
    </row>
    <row r="7822" spans="3:3">
      <c r="C7822"/>
    </row>
    <row r="7823" spans="3:3">
      <c r="C7823"/>
    </row>
    <row r="7824" spans="3:3">
      <c r="C7824"/>
    </row>
    <row r="7825" spans="3:3">
      <c r="C7825"/>
    </row>
    <row r="7826" spans="3:3">
      <c r="C7826"/>
    </row>
    <row r="7827" spans="3:3">
      <c r="C7827"/>
    </row>
    <row r="7828" spans="3:3">
      <c r="C7828"/>
    </row>
    <row r="7829" spans="3:3">
      <c r="C7829"/>
    </row>
    <row r="7830" spans="3:3">
      <c r="C7830"/>
    </row>
    <row r="7831" spans="3:3">
      <c r="C7831"/>
    </row>
    <row r="7832" spans="3:3">
      <c r="C7832"/>
    </row>
    <row r="7833" spans="3:3">
      <c r="C7833"/>
    </row>
    <row r="7834" spans="3:3">
      <c r="C7834"/>
    </row>
    <row r="7835" spans="3:3">
      <c r="C7835"/>
    </row>
    <row r="7836" spans="3:3">
      <c r="C7836"/>
    </row>
    <row r="7837" spans="3:3">
      <c r="C7837"/>
    </row>
    <row r="7838" spans="3:3">
      <c r="C7838"/>
    </row>
    <row r="7839" spans="3:3">
      <c r="C7839"/>
    </row>
    <row r="7840" spans="3:3">
      <c r="C7840"/>
    </row>
    <row r="7841" spans="3:3">
      <c r="C7841"/>
    </row>
    <row r="7842" spans="3:3">
      <c r="C7842"/>
    </row>
    <row r="7843" spans="3:3">
      <c r="C7843"/>
    </row>
    <row r="7844" spans="3:3">
      <c r="C7844"/>
    </row>
    <row r="7845" spans="3:3">
      <c r="C7845"/>
    </row>
    <row r="7846" spans="3:3">
      <c r="C7846"/>
    </row>
    <row r="7847" spans="3:3">
      <c r="C7847"/>
    </row>
    <row r="7848" spans="3:3">
      <c r="C7848"/>
    </row>
    <row r="7849" spans="3:3">
      <c r="C7849"/>
    </row>
    <row r="7850" spans="3:3">
      <c r="C7850"/>
    </row>
    <row r="7851" spans="3:3">
      <c r="C7851"/>
    </row>
    <row r="7852" spans="3:3">
      <c r="C7852"/>
    </row>
    <row r="7853" spans="3:3">
      <c r="C7853"/>
    </row>
    <row r="7854" spans="3:3">
      <c r="C7854"/>
    </row>
    <row r="7855" spans="3:3">
      <c r="C7855"/>
    </row>
    <row r="7856" spans="3:3">
      <c r="C7856"/>
    </row>
    <row r="7857" spans="3:3">
      <c r="C7857"/>
    </row>
    <row r="7858" spans="3:3">
      <c r="C7858"/>
    </row>
    <row r="7859" spans="3:3">
      <c r="C7859"/>
    </row>
    <row r="7860" spans="3:3">
      <c r="C7860"/>
    </row>
    <row r="7861" spans="3:3">
      <c r="C7861"/>
    </row>
    <row r="7862" spans="3:3">
      <c r="C7862"/>
    </row>
    <row r="7863" spans="3:3">
      <c r="C7863"/>
    </row>
    <row r="7864" spans="3:3">
      <c r="C7864"/>
    </row>
    <row r="7865" spans="3:3">
      <c r="C7865"/>
    </row>
    <row r="7866" spans="3:3">
      <c r="C7866"/>
    </row>
    <row r="7867" spans="3:3">
      <c r="C7867"/>
    </row>
    <row r="7868" spans="3:3">
      <c r="C7868"/>
    </row>
    <row r="7869" spans="3:3">
      <c r="C7869"/>
    </row>
    <row r="7870" spans="3:3">
      <c r="C7870"/>
    </row>
    <row r="7871" spans="3:3">
      <c r="C7871"/>
    </row>
    <row r="7872" spans="3:3">
      <c r="C7872"/>
    </row>
    <row r="7873" spans="3:3">
      <c r="C7873"/>
    </row>
    <row r="7874" spans="3:3">
      <c r="C7874"/>
    </row>
    <row r="7875" spans="3:3">
      <c r="C7875"/>
    </row>
    <row r="7876" spans="3:3">
      <c r="C7876"/>
    </row>
    <row r="7877" spans="3:3">
      <c r="C7877"/>
    </row>
    <row r="7878" spans="3:3">
      <c r="C7878"/>
    </row>
    <row r="7879" spans="3:3">
      <c r="C7879"/>
    </row>
    <row r="7880" spans="3:3">
      <c r="C7880"/>
    </row>
    <row r="7881" spans="3:3">
      <c r="C7881"/>
    </row>
    <row r="7882" spans="3:3">
      <c r="C7882"/>
    </row>
    <row r="7883" spans="3:3">
      <c r="C7883"/>
    </row>
    <row r="7884" spans="3:3">
      <c r="C7884"/>
    </row>
    <row r="7885" spans="3:3">
      <c r="C7885"/>
    </row>
    <row r="7886" spans="3:3">
      <c r="C7886"/>
    </row>
    <row r="7887" spans="3:3">
      <c r="C7887"/>
    </row>
    <row r="7888" spans="3:3">
      <c r="C7888"/>
    </row>
    <row r="7889" spans="3:3">
      <c r="C7889"/>
    </row>
    <row r="7890" spans="3:3">
      <c r="C7890"/>
    </row>
    <row r="7891" spans="3:3">
      <c r="C7891"/>
    </row>
    <row r="7892" spans="3:3">
      <c r="C7892"/>
    </row>
    <row r="7893" spans="3:3">
      <c r="C7893"/>
    </row>
    <row r="7894" spans="3:3">
      <c r="C7894"/>
    </row>
    <row r="7895" spans="3:3">
      <c r="C7895"/>
    </row>
    <row r="7896" spans="3:3">
      <c r="C7896"/>
    </row>
    <row r="7897" spans="3:3">
      <c r="C7897"/>
    </row>
    <row r="7898" spans="3:3">
      <c r="C7898"/>
    </row>
    <row r="7899" spans="3:3">
      <c r="C7899"/>
    </row>
    <row r="7900" spans="3:3">
      <c r="C7900"/>
    </row>
    <row r="7901" spans="3:3">
      <c r="C7901"/>
    </row>
    <row r="7902" spans="3:3">
      <c r="C7902"/>
    </row>
    <row r="7903" spans="3:3">
      <c r="C7903"/>
    </row>
    <row r="7904" spans="3:3">
      <c r="C7904"/>
    </row>
    <row r="7905" spans="3:3">
      <c r="C7905"/>
    </row>
    <row r="7906" spans="3:3">
      <c r="C7906"/>
    </row>
    <row r="7907" spans="3:3">
      <c r="C7907"/>
    </row>
    <row r="7908" spans="3:3">
      <c r="C7908"/>
    </row>
    <row r="7909" spans="3:3">
      <c r="C7909"/>
    </row>
    <row r="7910" spans="3:3">
      <c r="C7910"/>
    </row>
    <row r="7911" spans="3:3">
      <c r="C7911"/>
    </row>
    <row r="7912" spans="3:3">
      <c r="C7912"/>
    </row>
    <row r="7913" spans="3:3">
      <c r="C7913"/>
    </row>
    <row r="7914" spans="3:3">
      <c r="C7914"/>
    </row>
    <row r="7915" spans="3:3">
      <c r="C7915"/>
    </row>
    <row r="7916" spans="3:3">
      <c r="C7916"/>
    </row>
    <row r="7917" spans="3:3">
      <c r="C7917"/>
    </row>
    <row r="7918" spans="3:3">
      <c r="C7918"/>
    </row>
    <row r="7919" spans="3:3">
      <c r="C7919"/>
    </row>
    <row r="7920" spans="3:3">
      <c r="C7920"/>
    </row>
    <row r="7921" spans="3:3">
      <c r="C7921"/>
    </row>
    <row r="7922" spans="3:3">
      <c r="C7922"/>
    </row>
    <row r="7923" spans="3:3">
      <c r="C7923"/>
    </row>
    <row r="7924" spans="3:3">
      <c r="C7924"/>
    </row>
    <row r="7925" spans="3:3">
      <c r="C7925"/>
    </row>
    <row r="7926" spans="3:3">
      <c r="C7926"/>
    </row>
    <row r="7927" spans="3:3">
      <c r="C7927"/>
    </row>
    <row r="7928" spans="3:3">
      <c r="C7928"/>
    </row>
    <row r="7929" spans="3:3">
      <c r="C7929"/>
    </row>
    <row r="7930" spans="3:3">
      <c r="C7930"/>
    </row>
    <row r="7931" spans="3:3">
      <c r="C7931"/>
    </row>
    <row r="7932" spans="3:3">
      <c r="C7932"/>
    </row>
    <row r="7933" spans="3:3">
      <c r="C7933"/>
    </row>
    <row r="7934" spans="3:3">
      <c r="C7934"/>
    </row>
    <row r="7935" spans="3:3">
      <c r="C7935"/>
    </row>
    <row r="7936" spans="3:3">
      <c r="C7936"/>
    </row>
    <row r="7937" spans="3:3">
      <c r="C7937"/>
    </row>
    <row r="7938" spans="3:3">
      <c r="C7938"/>
    </row>
    <row r="7939" spans="3:3">
      <c r="C7939"/>
    </row>
    <row r="7940" spans="3:3">
      <c r="C7940"/>
    </row>
    <row r="7941" spans="3:3">
      <c r="C7941"/>
    </row>
    <row r="7942" spans="3:3">
      <c r="C7942"/>
    </row>
    <row r="7943" spans="3:3">
      <c r="C7943"/>
    </row>
    <row r="7944" spans="3:3">
      <c r="C7944"/>
    </row>
    <row r="7945" spans="3:3">
      <c r="C7945"/>
    </row>
    <row r="7946" spans="3:3">
      <c r="C7946"/>
    </row>
    <row r="7947" spans="3:3">
      <c r="C7947"/>
    </row>
    <row r="7948" spans="3:3">
      <c r="C7948"/>
    </row>
    <row r="7949" spans="3:3">
      <c r="C7949"/>
    </row>
    <row r="7950" spans="3:3">
      <c r="C7950"/>
    </row>
    <row r="7951" spans="3:3">
      <c r="C7951"/>
    </row>
    <row r="7952" spans="3:3">
      <c r="C7952"/>
    </row>
    <row r="7953" spans="3:3">
      <c r="C7953"/>
    </row>
    <row r="7954" spans="3:3">
      <c r="C7954"/>
    </row>
    <row r="7955" spans="3:3">
      <c r="C7955"/>
    </row>
    <row r="7956" spans="3:3">
      <c r="C7956"/>
    </row>
    <row r="7957" spans="3:3">
      <c r="C7957"/>
    </row>
    <row r="7958" spans="3:3">
      <c r="C7958"/>
    </row>
    <row r="7959" spans="3:3">
      <c r="C7959"/>
    </row>
    <row r="7960" spans="3:3">
      <c r="C7960"/>
    </row>
    <row r="7961" spans="3:3">
      <c r="C7961"/>
    </row>
    <row r="7962" spans="3:3">
      <c r="C7962"/>
    </row>
    <row r="7963" spans="3:3">
      <c r="C7963"/>
    </row>
    <row r="7964" spans="3:3">
      <c r="C7964"/>
    </row>
    <row r="7965" spans="3:3">
      <c r="C7965"/>
    </row>
    <row r="7966" spans="3:3">
      <c r="C7966"/>
    </row>
    <row r="7967" spans="3:3">
      <c r="C7967"/>
    </row>
    <row r="7968" spans="3:3">
      <c r="C7968"/>
    </row>
    <row r="7969" spans="3:3">
      <c r="C7969"/>
    </row>
    <row r="7970" spans="3:3">
      <c r="C7970"/>
    </row>
    <row r="7971" spans="3:3">
      <c r="C7971"/>
    </row>
    <row r="7972" spans="3:3">
      <c r="C7972"/>
    </row>
    <row r="7973" spans="3:3">
      <c r="C7973"/>
    </row>
    <row r="7974" spans="3:3">
      <c r="C7974"/>
    </row>
    <row r="7975" spans="3:3">
      <c r="C7975"/>
    </row>
    <row r="7976" spans="3:3">
      <c r="C7976"/>
    </row>
    <row r="7977" spans="3:3">
      <c r="C7977"/>
    </row>
    <row r="7978" spans="3:3">
      <c r="C7978"/>
    </row>
    <row r="7979" spans="3:3">
      <c r="C7979"/>
    </row>
    <row r="7980" spans="3:3">
      <c r="C7980"/>
    </row>
    <row r="7981" spans="3:3">
      <c r="C7981"/>
    </row>
    <row r="7982" spans="3:3">
      <c r="C7982"/>
    </row>
    <row r="7983" spans="3:3">
      <c r="C7983"/>
    </row>
    <row r="7984" spans="3:3">
      <c r="C7984"/>
    </row>
    <row r="7985" spans="3:3">
      <c r="C7985"/>
    </row>
    <row r="7986" spans="3:3">
      <c r="C7986"/>
    </row>
    <row r="7987" spans="3:3">
      <c r="C7987"/>
    </row>
    <row r="7988" spans="3:3">
      <c r="C7988"/>
    </row>
    <row r="7989" spans="3:3">
      <c r="C7989"/>
    </row>
    <row r="7990" spans="3:3">
      <c r="C7990"/>
    </row>
    <row r="7991" spans="3:3">
      <c r="C7991"/>
    </row>
    <row r="7992" spans="3:3">
      <c r="C7992"/>
    </row>
    <row r="7993" spans="3:3">
      <c r="C7993"/>
    </row>
    <row r="7994" spans="3:3">
      <c r="C7994"/>
    </row>
    <row r="7995" spans="3:3">
      <c r="C7995"/>
    </row>
    <row r="7996" spans="3:3">
      <c r="C7996"/>
    </row>
    <row r="7997" spans="3:3">
      <c r="C7997"/>
    </row>
    <row r="7998" spans="3:3">
      <c r="C7998"/>
    </row>
    <row r="7999" spans="3:3">
      <c r="C7999"/>
    </row>
    <row r="8000" spans="3:3">
      <c r="C8000"/>
    </row>
    <row r="8001" spans="3:3">
      <c r="C8001"/>
    </row>
    <row r="8002" spans="3:3">
      <c r="C8002"/>
    </row>
    <row r="8003" spans="3:3">
      <c r="C8003"/>
    </row>
    <row r="8004" spans="3:3">
      <c r="C8004"/>
    </row>
    <row r="8005" spans="3:3">
      <c r="C8005"/>
    </row>
    <row r="8006" spans="3:3">
      <c r="C8006"/>
    </row>
    <row r="8007" spans="3:3">
      <c r="C8007"/>
    </row>
    <row r="8008" spans="3:3">
      <c r="C8008"/>
    </row>
    <row r="8009" spans="3:3">
      <c r="C8009"/>
    </row>
    <row r="8010" spans="3:3">
      <c r="C8010"/>
    </row>
    <row r="8011" spans="3:3">
      <c r="C8011"/>
    </row>
    <row r="8012" spans="3:3">
      <c r="C8012"/>
    </row>
    <row r="8013" spans="3:3">
      <c r="C8013"/>
    </row>
    <row r="8014" spans="3:3">
      <c r="C8014"/>
    </row>
    <row r="8015" spans="3:3">
      <c r="C8015"/>
    </row>
    <row r="8016" spans="3:3">
      <c r="C8016"/>
    </row>
    <row r="8017" spans="3:3">
      <c r="C8017"/>
    </row>
    <row r="8018" spans="3:3">
      <c r="C8018"/>
    </row>
    <row r="8019" spans="3:3">
      <c r="C8019"/>
    </row>
    <row r="8020" spans="3:3">
      <c r="C8020"/>
    </row>
    <row r="8021" spans="3:3">
      <c r="C8021"/>
    </row>
    <row r="8022" spans="3:3">
      <c r="C8022"/>
    </row>
    <row r="8023" spans="3:3">
      <c r="C8023"/>
    </row>
    <row r="8024" spans="3:3">
      <c r="C8024"/>
    </row>
    <row r="8025" spans="3:3">
      <c r="C8025"/>
    </row>
    <row r="8026" spans="3:3">
      <c r="C8026"/>
    </row>
    <row r="8027" spans="3:3">
      <c r="C8027"/>
    </row>
    <row r="8028" spans="3:3">
      <c r="C8028"/>
    </row>
    <row r="8029" spans="3:3">
      <c r="C8029"/>
    </row>
    <row r="8030" spans="3:3">
      <c r="C8030"/>
    </row>
    <row r="8031" spans="3:3">
      <c r="C8031"/>
    </row>
    <row r="8032" spans="3:3">
      <c r="C8032"/>
    </row>
    <row r="8033" spans="3:3">
      <c r="C8033"/>
    </row>
    <row r="8034" spans="3:3">
      <c r="C8034"/>
    </row>
    <row r="8035" spans="3:3">
      <c r="C8035"/>
    </row>
    <row r="8036" spans="3:3">
      <c r="C8036"/>
    </row>
    <row r="8037" spans="3:3">
      <c r="C8037"/>
    </row>
    <row r="8038" spans="3:3">
      <c r="C8038"/>
    </row>
    <row r="8039" spans="3:3">
      <c r="C8039"/>
    </row>
    <row r="8040" spans="3:3">
      <c r="C8040"/>
    </row>
    <row r="8041" spans="3:3">
      <c r="C8041"/>
    </row>
    <row r="8042" spans="3:3">
      <c r="C8042"/>
    </row>
    <row r="8043" spans="3:3">
      <c r="C8043"/>
    </row>
    <row r="8044" spans="3:3">
      <c r="C8044"/>
    </row>
    <row r="8045" spans="3:3">
      <c r="C8045"/>
    </row>
    <row r="8046" spans="3:3">
      <c r="C8046"/>
    </row>
    <row r="8047" spans="3:3">
      <c r="C8047"/>
    </row>
    <row r="8048" spans="3:3">
      <c r="C8048"/>
    </row>
    <row r="8049" spans="3:3">
      <c r="C8049"/>
    </row>
    <row r="8050" spans="3:3">
      <c r="C8050"/>
    </row>
    <row r="8051" spans="3:3">
      <c r="C8051"/>
    </row>
    <row r="8052" spans="3:3">
      <c r="C8052"/>
    </row>
    <row r="8053" spans="3:3">
      <c r="C8053"/>
    </row>
    <row r="8054" spans="3:3">
      <c r="C8054"/>
    </row>
    <row r="8055" spans="3:3">
      <c r="C8055"/>
    </row>
    <row r="8056" spans="3:3">
      <c r="C8056"/>
    </row>
    <row r="8057" spans="3:3">
      <c r="C8057"/>
    </row>
    <row r="8058" spans="3:3">
      <c r="C8058"/>
    </row>
    <row r="8059" spans="3:3">
      <c r="C8059"/>
    </row>
    <row r="8060" spans="3:3">
      <c r="C8060"/>
    </row>
    <row r="8061" spans="3:3">
      <c r="C8061"/>
    </row>
    <row r="8062" spans="3:3">
      <c r="C8062"/>
    </row>
    <row r="8063" spans="3:3">
      <c r="C8063"/>
    </row>
    <row r="8064" spans="3:3">
      <c r="C8064"/>
    </row>
    <row r="8065" spans="3:3">
      <c r="C8065"/>
    </row>
    <row r="8066" spans="3:3">
      <c r="C8066"/>
    </row>
    <row r="8067" spans="3:3">
      <c r="C8067"/>
    </row>
    <row r="8068" spans="3:3">
      <c r="C8068"/>
    </row>
    <row r="8069" spans="3:3">
      <c r="C8069"/>
    </row>
    <row r="8070" spans="3:3">
      <c r="C8070"/>
    </row>
    <row r="8071" spans="3:3">
      <c r="C8071"/>
    </row>
    <row r="8072" spans="3:3">
      <c r="C8072"/>
    </row>
    <row r="8073" spans="3:3">
      <c r="C8073"/>
    </row>
    <row r="8074" spans="3:3">
      <c r="C8074"/>
    </row>
    <row r="8075" spans="3:3">
      <c r="C8075"/>
    </row>
    <row r="8076" spans="3:3">
      <c r="C8076"/>
    </row>
    <row r="8077" spans="3:3">
      <c r="C8077"/>
    </row>
    <row r="8078" spans="3:3">
      <c r="C8078"/>
    </row>
    <row r="8079" spans="3:3">
      <c r="C8079"/>
    </row>
    <row r="8080" spans="3:3">
      <c r="C8080"/>
    </row>
    <row r="8081" spans="3:3">
      <c r="C8081"/>
    </row>
    <row r="8082" spans="3:3">
      <c r="C8082"/>
    </row>
    <row r="8083" spans="3:3">
      <c r="C8083"/>
    </row>
    <row r="8084" spans="3:3">
      <c r="C8084"/>
    </row>
    <row r="8085" spans="3:3">
      <c r="C8085"/>
    </row>
    <row r="8086" spans="3:3">
      <c r="C8086"/>
    </row>
    <row r="8087" spans="3:3">
      <c r="C8087"/>
    </row>
    <row r="8088" spans="3:3">
      <c r="C8088"/>
    </row>
    <row r="8089" spans="3:3">
      <c r="C8089"/>
    </row>
    <row r="8090" spans="3:3">
      <c r="C8090"/>
    </row>
    <row r="8091" spans="3:3">
      <c r="C8091"/>
    </row>
    <row r="8092" spans="3:3">
      <c r="C8092"/>
    </row>
    <row r="8093" spans="3:3">
      <c r="C8093"/>
    </row>
    <row r="8094" spans="3:3">
      <c r="C8094"/>
    </row>
    <row r="8095" spans="3:3">
      <c r="C8095"/>
    </row>
    <row r="8096" spans="3:3">
      <c r="C8096"/>
    </row>
    <row r="8097" spans="3:3">
      <c r="C8097"/>
    </row>
    <row r="8098" spans="3:3">
      <c r="C8098"/>
    </row>
    <row r="8099" spans="3:3">
      <c r="C8099"/>
    </row>
    <row r="8100" spans="3:3">
      <c r="C8100"/>
    </row>
    <row r="8101" spans="3:3">
      <c r="C8101"/>
    </row>
    <row r="8102" spans="3:3">
      <c r="C8102"/>
    </row>
    <row r="8103" spans="3:3">
      <c r="C8103"/>
    </row>
    <row r="8104" spans="3:3">
      <c r="C8104"/>
    </row>
    <row r="8105" spans="3:3">
      <c r="C8105"/>
    </row>
    <row r="8106" spans="3:3">
      <c r="C8106"/>
    </row>
    <row r="8107" spans="3:3">
      <c r="C8107"/>
    </row>
    <row r="8108" spans="3:3">
      <c r="C8108"/>
    </row>
    <row r="8109" spans="3:3">
      <c r="C8109"/>
    </row>
    <row r="8110" spans="3:3">
      <c r="C8110"/>
    </row>
    <row r="8111" spans="3:3">
      <c r="C8111"/>
    </row>
    <row r="8112" spans="3:3">
      <c r="C8112"/>
    </row>
    <row r="8113" spans="3:3">
      <c r="C8113"/>
    </row>
    <row r="8114" spans="3:3">
      <c r="C8114"/>
    </row>
    <row r="8115" spans="3:3">
      <c r="C8115"/>
    </row>
    <row r="8116" spans="3:3">
      <c r="C8116"/>
    </row>
    <row r="8117" spans="3:3">
      <c r="C8117"/>
    </row>
    <row r="8118" spans="3:3">
      <c r="C8118"/>
    </row>
    <row r="8119" spans="3:3">
      <c r="C8119"/>
    </row>
    <row r="8120" spans="3:3">
      <c r="C8120"/>
    </row>
    <row r="8121" spans="3:3">
      <c r="C8121"/>
    </row>
    <row r="8122" spans="3:3">
      <c r="C8122"/>
    </row>
    <row r="8123" spans="3:3">
      <c r="C8123"/>
    </row>
    <row r="8124" spans="3:3">
      <c r="C8124"/>
    </row>
    <row r="8125" spans="3:3">
      <c r="C8125"/>
    </row>
    <row r="8126" spans="3:3">
      <c r="C8126"/>
    </row>
    <row r="8127" spans="3:3">
      <c r="C8127"/>
    </row>
    <row r="8128" spans="3:3">
      <c r="C8128"/>
    </row>
    <row r="8129" spans="3:3">
      <c r="C8129"/>
    </row>
    <row r="8130" spans="3:3">
      <c r="C8130"/>
    </row>
    <row r="8131" spans="3:3">
      <c r="C8131"/>
    </row>
    <row r="8132" spans="3:3">
      <c r="C8132"/>
    </row>
    <row r="8133" spans="3:3">
      <c r="C8133"/>
    </row>
    <row r="8134" spans="3:3">
      <c r="C8134"/>
    </row>
    <row r="8135" spans="3:3">
      <c r="C8135"/>
    </row>
    <row r="8136" spans="3:3">
      <c r="C8136"/>
    </row>
    <row r="8137" spans="3:3">
      <c r="C8137"/>
    </row>
    <row r="8138" spans="3:3">
      <c r="C8138"/>
    </row>
    <row r="8139" spans="3:3">
      <c r="C8139"/>
    </row>
    <row r="8140" spans="3:3">
      <c r="C8140"/>
    </row>
    <row r="8141" spans="3:3">
      <c r="C8141"/>
    </row>
    <row r="8142" spans="3:3">
      <c r="C8142"/>
    </row>
    <row r="8143" spans="3:3">
      <c r="C8143"/>
    </row>
    <row r="8144" spans="3:3">
      <c r="C8144"/>
    </row>
    <row r="8145" spans="3:3">
      <c r="C8145"/>
    </row>
    <row r="8146" spans="3:3">
      <c r="C8146"/>
    </row>
    <row r="8147" spans="3:3">
      <c r="C8147"/>
    </row>
    <row r="8148" spans="3:3">
      <c r="C8148"/>
    </row>
    <row r="8149" spans="3:3">
      <c r="C8149"/>
    </row>
    <row r="8150" spans="3:3">
      <c r="C8150"/>
    </row>
    <row r="8151" spans="3:3">
      <c r="C8151"/>
    </row>
    <row r="8152" spans="3:3">
      <c r="C8152"/>
    </row>
    <row r="8153" spans="3:3">
      <c r="C8153"/>
    </row>
    <row r="8154" spans="3:3">
      <c r="C8154"/>
    </row>
    <row r="8155" spans="3:3">
      <c r="C8155"/>
    </row>
    <row r="8156" spans="3:3">
      <c r="C8156"/>
    </row>
    <row r="8157" spans="3:3">
      <c r="C8157"/>
    </row>
    <row r="8158" spans="3:3">
      <c r="C8158"/>
    </row>
    <row r="8159" spans="3:3">
      <c r="C8159"/>
    </row>
    <row r="8160" spans="3:3">
      <c r="C8160"/>
    </row>
    <row r="8161" spans="3:3">
      <c r="C8161"/>
    </row>
    <row r="8162" spans="3:3">
      <c r="C8162"/>
    </row>
    <row r="8163" spans="3:3">
      <c r="C8163"/>
    </row>
    <row r="8164" spans="3:3">
      <c r="C8164"/>
    </row>
    <row r="8165" spans="3:3">
      <c r="C8165"/>
    </row>
    <row r="8166" spans="3:3">
      <c r="C8166"/>
    </row>
    <row r="8167" spans="3:3">
      <c r="C8167"/>
    </row>
    <row r="8168" spans="3:3">
      <c r="C8168"/>
    </row>
    <row r="8169" spans="3:3">
      <c r="C8169"/>
    </row>
    <row r="8170" spans="3:3">
      <c r="C8170"/>
    </row>
    <row r="8171" spans="3:3">
      <c r="C8171"/>
    </row>
    <row r="8172" spans="3:3">
      <c r="C8172"/>
    </row>
    <row r="8173" spans="3:3">
      <c r="C8173"/>
    </row>
    <row r="8174" spans="3:3">
      <c r="C8174"/>
    </row>
    <row r="8175" spans="3:3">
      <c r="C8175"/>
    </row>
    <row r="8176" spans="3:3">
      <c r="C8176"/>
    </row>
    <row r="8177" spans="3:3">
      <c r="C8177"/>
    </row>
    <row r="8178" spans="3:3">
      <c r="C8178"/>
    </row>
    <row r="8179" spans="3:3">
      <c r="C8179"/>
    </row>
    <row r="8180" spans="3:3">
      <c r="C8180"/>
    </row>
    <row r="8181" spans="3:3">
      <c r="C8181"/>
    </row>
    <row r="8182" spans="3:3">
      <c r="C8182"/>
    </row>
    <row r="8183" spans="3:3">
      <c r="C8183"/>
    </row>
    <row r="8184" spans="3:3">
      <c r="C8184"/>
    </row>
    <row r="8185" spans="3:3">
      <c r="C8185"/>
    </row>
    <row r="8186" spans="3:3">
      <c r="C8186"/>
    </row>
    <row r="8187" spans="3:3">
      <c r="C8187"/>
    </row>
    <row r="8188" spans="3:3">
      <c r="C8188"/>
    </row>
    <row r="8189" spans="3:3">
      <c r="C8189"/>
    </row>
    <row r="8190" spans="3:3">
      <c r="C8190"/>
    </row>
    <row r="8191" spans="3:3">
      <c r="C8191"/>
    </row>
    <row r="8192" spans="3:3">
      <c r="C8192"/>
    </row>
    <row r="8193" spans="3:3">
      <c r="C8193"/>
    </row>
    <row r="8194" spans="3:3">
      <c r="C8194"/>
    </row>
    <row r="8195" spans="3:3">
      <c r="C8195"/>
    </row>
    <row r="8196" spans="3:3">
      <c r="C8196"/>
    </row>
    <row r="8197" spans="3:3">
      <c r="C8197"/>
    </row>
    <row r="8198" spans="3:3">
      <c r="C8198"/>
    </row>
    <row r="8199" spans="3:3">
      <c r="C8199"/>
    </row>
    <row r="8200" spans="3:3">
      <c r="C8200"/>
    </row>
    <row r="8201" spans="3:3">
      <c r="C8201"/>
    </row>
    <row r="8202" spans="3:3">
      <c r="C8202"/>
    </row>
    <row r="8203" spans="3:3">
      <c r="C8203"/>
    </row>
    <row r="8204" spans="3:3">
      <c r="C8204"/>
    </row>
    <row r="8205" spans="3:3">
      <c r="C8205"/>
    </row>
    <row r="8206" spans="3:3">
      <c r="C8206"/>
    </row>
    <row r="8207" spans="3:3">
      <c r="C8207"/>
    </row>
    <row r="8208" spans="3:3">
      <c r="C8208"/>
    </row>
    <row r="8209" spans="3:3">
      <c r="C8209"/>
    </row>
    <row r="8210" spans="3:3">
      <c r="C8210"/>
    </row>
    <row r="8211" spans="3:3">
      <c r="C8211"/>
    </row>
    <row r="8212" spans="3:3">
      <c r="C8212"/>
    </row>
    <row r="8213" spans="3:3">
      <c r="C8213"/>
    </row>
    <row r="8214" spans="3:3">
      <c r="C8214"/>
    </row>
    <row r="8215" spans="3:3">
      <c r="C8215"/>
    </row>
    <row r="8216" spans="3:3">
      <c r="C8216"/>
    </row>
    <row r="8217" spans="3:3">
      <c r="C8217"/>
    </row>
    <row r="8218" spans="3:3">
      <c r="C8218"/>
    </row>
    <row r="8219" spans="3:3">
      <c r="C8219"/>
    </row>
    <row r="8220" spans="3:3">
      <c r="C8220"/>
    </row>
    <row r="8221" spans="3:3">
      <c r="C8221"/>
    </row>
    <row r="8222" spans="3:3">
      <c r="C8222"/>
    </row>
    <row r="8223" spans="3:3">
      <c r="C8223"/>
    </row>
    <row r="8224" spans="3:3">
      <c r="C8224"/>
    </row>
    <row r="8225" spans="3:3">
      <c r="C8225"/>
    </row>
    <row r="8226" spans="3:3">
      <c r="C8226"/>
    </row>
    <row r="8227" spans="3:3">
      <c r="C8227"/>
    </row>
    <row r="8228" spans="3:3">
      <c r="C8228"/>
    </row>
    <row r="8229" spans="3:3">
      <c r="C8229"/>
    </row>
    <row r="8230" spans="3:3">
      <c r="C8230"/>
    </row>
    <row r="8231" spans="3:3">
      <c r="C8231"/>
    </row>
    <row r="8232" spans="3:3">
      <c r="C8232"/>
    </row>
    <row r="8233" spans="3:3">
      <c r="C8233"/>
    </row>
    <row r="8234" spans="3:3">
      <c r="C8234"/>
    </row>
    <row r="8235" spans="3:3">
      <c r="C8235"/>
    </row>
    <row r="8236" spans="3:3">
      <c r="C8236"/>
    </row>
    <row r="8237" spans="3:3">
      <c r="C8237"/>
    </row>
    <row r="8238" spans="3:3">
      <c r="C8238"/>
    </row>
    <row r="8239" spans="3:3">
      <c r="C8239"/>
    </row>
    <row r="8240" spans="3:3">
      <c r="C8240"/>
    </row>
    <row r="8241" spans="3:3">
      <c r="C8241"/>
    </row>
    <row r="8242" spans="3:3">
      <c r="C8242"/>
    </row>
    <row r="8243" spans="3:3">
      <c r="C8243"/>
    </row>
    <row r="8244" spans="3:3">
      <c r="C8244"/>
    </row>
    <row r="8245" spans="3:3">
      <c r="C8245"/>
    </row>
    <row r="8246" spans="3:3">
      <c r="C8246"/>
    </row>
    <row r="8247" spans="3:3">
      <c r="C8247"/>
    </row>
    <row r="8248" spans="3:3">
      <c r="C8248"/>
    </row>
    <row r="8249" spans="3:3">
      <c r="C8249"/>
    </row>
    <row r="8250" spans="3:3">
      <c r="C8250"/>
    </row>
    <row r="8251" spans="3:3">
      <c r="C8251"/>
    </row>
    <row r="8252" spans="3:3">
      <c r="C8252"/>
    </row>
    <row r="8253" spans="3:3">
      <c r="C8253"/>
    </row>
    <row r="8254" spans="3:3">
      <c r="C8254"/>
    </row>
    <row r="8255" spans="3:3">
      <c r="C8255"/>
    </row>
    <row r="8256" spans="3:3">
      <c r="C8256"/>
    </row>
    <row r="8257" spans="3:3">
      <c r="C8257"/>
    </row>
    <row r="8258" spans="3:3">
      <c r="C8258"/>
    </row>
    <row r="8259" spans="3:3">
      <c r="C8259"/>
    </row>
    <row r="8260" spans="3:3">
      <c r="C8260"/>
    </row>
    <row r="8261" spans="3:3">
      <c r="C8261"/>
    </row>
    <row r="8262" spans="3:3">
      <c r="C8262"/>
    </row>
    <row r="8263" spans="3:3">
      <c r="C8263"/>
    </row>
    <row r="8264" spans="3:3">
      <c r="C8264"/>
    </row>
    <row r="8265" spans="3:3">
      <c r="C8265"/>
    </row>
    <row r="8266" spans="3:3">
      <c r="C8266"/>
    </row>
    <row r="8267" spans="3:3">
      <c r="C8267"/>
    </row>
    <row r="8268" spans="3:3">
      <c r="C8268"/>
    </row>
    <row r="8269" spans="3:3">
      <c r="C8269"/>
    </row>
    <row r="8270" spans="3:3">
      <c r="C8270"/>
    </row>
    <row r="8271" spans="3:3">
      <c r="C8271"/>
    </row>
    <row r="8272" spans="3:3">
      <c r="C8272"/>
    </row>
    <row r="8273" spans="3:3">
      <c r="C8273"/>
    </row>
    <row r="8274" spans="3:3">
      <c r="C8274"/>
    </row>
    <row r="8275" spans="3:3">
      <c r="C8275"/>
    </row>
    <row r="8276" spans="3:3">
      <c r="C8276"/>
    </row>
    <row r="8277" spans="3:3">
      <c r="C8277"/>
    </row>
    <row r="8278" spans="3:3">
      <c r="C8278"/>
    </row>
    <row r="8279" spans="3:3">
      <c r="C8279"/>
    </row>
    <row r="8280" spans="3:3">
      <c r="C8280"/>
    </row>
    <row r="8281" spans="3:3">
      <c r="C8281"/>
    </row>
    <row r="8282" spans="3:3">
      <c r="C8282"/>
    </row>
    <row r="8283" spans="3:3">
      <c r="C8283"/>
    </row>
    <row r="8284" spans="3:3">
      <c r="C8284"/>
    </row>
    <row r="8285" spans="3:3">
      <c r="C8285"/>
    </row>
    <row r="8286" spans="3:3">
      <c r="C8286"/>
    </row>
    <row r="8287" spans="3:3">
      <c r="C8287"/>
    </row>
    <row r="8288" spans="3:3">
      <c r="C8288"/>
    </row>
    <row r="8289" spans="3:3">
      <c r="C8289"/>
    </row>
    <row r="8290" spans="3:3">
      <c r="C8290"/>
    </row>
    <row r="8291" spans="3:3">
      <c r="C8291"/>
    </row>
    <row r="8292" spans="3:3">
      <c r="C8292"/>
    </row>
    <row r="8293" spans="3:3">
      <c r="C8293"/>
    </row>
    <row r="8294" spans="3:3">
      <c r="C8294"/>
    </row>
    <row r="8295" spans="3:3">
      <c r="C8295"/>
    </row>
    <row r="8296" spans="3:3">
      <c r="C8296"/>
    </row>
    <row r="8297" spans="3:3">
      <c r="C8297"/>
    </row>
    <row r="8298" spans="3:3">
      <c r="C8298"/>
    </row>
    <row r="8299" spans="3:3">
      <c r="C8299"/>
    </row>
    <row r="8300" spans="3:3">
      <c r="C8300"/>
    </row>
    <row r="8301" spans="3:3">
      <c r="C8301"/>
    </row>
    <row r="8302" spans="3:3">
      <c r="C8302"/>
    </row>
    <row r="8303" spans="3:3">
      <c r="C8303"/>
    </row>
    <row r="8304" spans="3:3">
      <c r="C8304"/>
    </row>
    <row r="8305" spans="3:3">
      <c r="C8305"/>
    </row>
    <row r="8306" spans="3:3">
      <c r="C8306"/>
    </row>
    <row r="8307" spans="3:3">
      <c r="C8307"/>
    </row>
    <row r="8308" spans="3:3">
      <c r="C8308"/>
    </row>
    <row r="8309" spans="3:3">
      <c r="C8309"/>
    </row>
    <row r="8310" spans="3:3">
      <c r="C8310"/>
    </row>
    <row r="8311" spans="3:3">
      <c r="C8311"/>
    </row>
    <row r="8312" spans="3:3">
      <c r="C8312"/>
    </row>
    <row r="8313" spans="3:3">
      <c r="C8313"/>
    </row>
    <row r="8314" spans="3:3">
      <c r="C8314"/>
    </row>
    <row r="8315" spans="3:3">
      <c r="C8315"/>
    </row>
    <row r="8316" spans="3:3">
      <c r="C8316"/>
    </row>
    <row r="8317" spans="3:3">
      <c r="C8317"/>
    </row>
    <row r="8318" spans="3:3">
      <c r="C8318"/>
    </row>
    <row r="8319" spans="3:3">
      <c r="C8319"/>
    </row>
    <row r="8320" spans="3:3">
      <c r="C8320"/>
    </row>
    <row r="8321" spans="3:3">
      <c r="C8321"/>
    </row>
    <row r="8322" spans="3:3">
      <c r="C8322"/>
    </row>
    <row r="8323" spans="3:3">
      <c r="C8323"/>
    </row>
    <row r="8324" spans="3:3">
      <c r="C8324"/>
    </row>
    <row r="8325" spans="3:3">
      <c r="C8325"/>
    </row>
    <row r="8326" spans="3:3">
      <c r="C8326"/>
    </row>
    <row r="8327" spans="3:3">
      <c r="C8327"/>
    </row>
    <row r="8328" spans="3:3">
      <c r="C8328"/>
    </row>
    <row r="8329" spans="3:3">
      <c r="C8329"/>
    </row>
    <row r="8330" spans="3:3">
      <c r="C8330"/>
    </row>
    <row r="8331" spans="3:3">
      <c r="C8331"/>
    </row>
    <row r="8332" spans="3:3">
      <c r="C8332"/>
    </row>
    <row r="8333" spans="3:3">
      <c r="C8333"/>
    </row>
    <row r="8334" spans="3:3">
      <c r="C8334"/>
    </row>
    <row r="8335" spans="3:3">
      <c r="C8335"/>
    </row>
    <row r="8336" spans="3:3">
      <c r="C8336"/>
    </row>
    <row r="8337" spans="3:3">
      <c r="C8337"/>
    </row>
    <row r="8338" spans="3:3">
      <c r="C8338"/>
    </row>
    <row r="8339" spans="3:3">
      <c r="C8339"/>
    </row>
    <row r="8340" spans="3:3">
      <c r="C8340"/>
    </row>
    <row r="8341" spans="3:3">
      <c r="C8341"/>
    </row>
    <row r="8342" spans="3:3">
      <c r="C8342"/>
    </row>
    <row r="8343" spans="3:3">
      <c r="C8343"/>
    </row>
    <row r="8344" spans="3:3">
      <c r="C8344"/>
    </row>
    <row r="8345" spans="3:3">
      <c r="C8345"/>
    </row>
    <row r="8346" spans="3:3">
      <c r="C8346"/>
    </row>
    <row r="8347" spans="3:3">
      <c r="C8347"/>
    </row>
    <row r="8348" spans="3:3">
      <c r="C8348"/>
    </row>
    <row r="8349" spans="3:3">
      <c r="C8349"/>
    </row>
    <row r="8350" spans="3:3">
      <c r="C8350"/>
    </row>
    <row r="8351" spans="3:3">
      <c r="C8351"/>
    </row>
    <row r="8352" spans="3:3">
      <c r="C8352"/>
    </row>
    <row r="8353" spans="3:3">
      <c r="C8353"/>
    </row>
    <row r="8354" spans="3:3">
      <c r="C8354"/>
    </row>
    <row r="8355" spans="3:3">
      <c r="C8355"/>
    </row>
    <row r="8356" spans="3:3">
      <c r="C8356"/>
    </row>
    <row r="8357" spans="3:3">
      <c r="C8357"/>
    </row>
    <row r="8358" spans="3:3">
      <c r="C8358"/>
    </row>
    <row r="8359" spans="3:3">
      <c r="C8359"/>
    </row>
    <row r="8360" spans="3:3">
      <c r="C8360"/>
    </row>
    <row r="8361" spans="3:3">
      <c r="C8361"/>
    </row>
    <row r="8362" spans="3:3">
      <c r="C8362"/>
    </row>
    <row r="8363" spans="3:3">
      <c r="C8363"/>
    </row>
    <row r="8364" spans="3:3">
      <c r="C8364"/>
    </row>
    <row r="8365" spans="3:3">
      <c r="C8365"/>
    </row>
    <row r="8366" spans="3:3">
      <c r="C8366"/>
    </row>
    <row r="8367" spans="3:3">
      <c r="C8367"/>
    </row>
    <row r="8368" spans="3:3">
      <c r="C8368"/>
    </row>
    <row r="8369" spans="3:3">
      <c r="C8369"/>
    </row>
    <row r="8370" spans="3:3">
      <c r="C8370"/>
    </row>
    <row r="8371" spans="3:3">
      <c r="C8371"/>
    </row>
    <row r="8372" spans="3:3">
      <c r="C8372"/>
    </row>
    <row r="8373" spans="3:3">
      <c r="C8373"/>
    </row>
    <row r="8374" spans="3:3">
      <c r="C8374"/>
    </row>
    <row r="8375" spans="3:3">
      <c r="C8375"/>
    </row>
    <row r="8376" spans="3:3">
      <c r="C8376"/>
    </row>
    <row r="8377" spans="3:3">
      <c r="C8377"/>
    </row>
    <row r="8378" spans="3:3">
      <c r="C8378"/>
    </row>
    <row r="8379" spans="3:3">
      <c r="C8379"/>
    </row>
    <row r="8380" spans="3:3">
      <c r="C8380"/>
    </row>
    <row r="8381" spans="3:3">
      <c r="C8381"/>
    </row>
    <row r="8382" spans="3:3">
      <c r="C8382"/>
    </row>
    <row r="8383" spans="3:3">
      <c r="C8383"/>
    </row>
    <row r="8384" spans="3:3">
      <c r="C8384"/>
    </row>
    <row r="8385" spans="3:3">
      <c r="C8385"/>
    </row>
    <row r="8386" spans="3:3">
      <c r="C8386"/>
    </row>
    <row r="8387" spans="3:3">
      <c r="C8387"/>
    </row>
    <row r="8388" spans="3:3">
      <c r="C8388"/>
    </row>
    <row r="8389" spans="3:3">
      <c r="C8389"/>
    </row>
    <row r="8390" spans="3:3">
      <c r="C8390"/>
    </row>
    <row r="8391" spans="3:3">
      <c r="C8391"/>
    </row>
    <row r="8392" spans="3:3">
      <c r="C8392"/>
    </row>
    <row r="8393" spans="3:3">
      <c r="C8393"/>
    </row>
    <row r="8394" spans="3:3">
      <c r="C8394"/>
    </row>
    <row r="8395" spans="3:3">
      <c r="C8395"/>
    </row>
    <row r="8396" spans="3:3">
      <c r="C8396"/>
    </row>
    <row r="8397" spans="3:3">
      <c r="C8397"/>
    </row>
    <row r="8398" spans="3:3">
      <c r="C8398"/>
    </row>
    <row r="8399" spans="3:3">
      <c r="C8399"/>
    </row>
    <row r="8400" spans="3:3">
      <c r="C8400"/>
    </row>
    <row r="8401" spans="3:3">
      <c r="C8401"/>
    </row>
    <row r="8402" spans="3:3">
      <c r="C8402"/>
    </row>
    <row r="8403" spans="3:3">
      <c r="C8403"/>
    </row>
    <row r="8404" spans="3:3">
      <c r="C8404"/>
    </row>
    <row r="8405" spans="3:3">
      <c r="C8405"/>
    </row>
    <row r="8406" spans="3:3">
      <c r="C8406"/>
    </row>
    <row r="8407" spans="3:3">
      <c r="C8407"/>
    </row>
    <row r="8408" spans="3:3">
      <c r="C8408"/>
    </row>
    <row r="8409" spans="3:3">
      <c r="C8409"/>
    </row>
    <row r="8410" spans="3:3">
      <c r="C8410"/>
    </row>
    <row r="8411" spans="3:3">
      <c r="C8411"/>
    </row>
    <row r="8412" spans="3:3">
      <c r="C8412"/>
    </row>
    <row r="8413" spans="3:3">
      <c r="C8413"/>
    </row>
    <row r="8414" spans="3:3">
      <c r="C8414"/>
    </row>
    <row r="8415" spans="3:3">
      <c r="C8415"/>
    </row>
    <row r="8416" spans="3:3">
      <c r="C8416"/>
    </row>
    <row r="8417" spans="3:3">
      <c r="C8417"/>
    </row>
    <row r="8418" spans="3:3">
      <c r="C8418"/>
    </row>
    <row r="8419" spans="3:3">
      <c r="C8419"/>
    </row>
    <row r="8420" spans="3:3">
      <c r="C8420"/>
    </row>
    <row r="8421" spans="3:3">
      <c r="C8421"/>
    </row>
    <row r="8422" spans="3:3">
      <c r="C8422"/>
    </row>
    <row r="8423" spans="3:3">
      <c r="C8423"/>
    </row>
    <row r="8424" spans="3:3">
      <c r="C8424"/>
    </row>
    <row r="8425" spans="3:3">
      <c r="C8425"/>
    </row>
    <row r="8426" spans="3:3">
      <c r="C8426"/>
    </row>
    <row r="8427" spans="3:3">
      <c r="C8427"/>
    </row>
    <row r="8428" spans="3:3">
      <c r="C8428"/>
    </row>
    <row r="8429" spans="3:3">
      <c r="C8429"/>
    </row>
    <row r="8430" spans="3:3">
      <c r="C8430"/>
    </row>
    <row r="8431" spans="3:3">
      <c r="C8431"/>
    </row>
    <row r="8432" spans="3:3">
      <c r="C8432"/>
    </row>
    <row r="8433" spans="3:3">
      <c r="C8433"/>
    </row>
    <row r="8434" spans="3:3">
      <c r="C8434"/>
    </row>
    <row r="8435" spans="3:3">
      <c r="C8435"/>
    </row>
    <row r="8436" spans="3:3">
      <c r="C8436"/>
    </row>
    <row r="8437" spans="3:3">
      <c r="C8437"/>
    </row>
    <row r="8438" spans="3:3">
      <c r="C8438"/>
    </row>
    <row r="8439" spans="3:3">
      <c r="C8439"/>
    </row>
    <row r="8440" spans="3:3">
      <c r="C8440"/>
    </row>
    <row r="8441" spans="3:3">
      <c r="C8441"/>
    </row>
    <row r="8442" spans="3:3">
      <c r="C8442"/>
    </row>
    <row r="8443" spans="3:3">
      <c r="C8443"/>
    </row>
    <row r="8444" spans="3:3">
      <c r="C8444"/>
    </row>
    <row r="8445" spans="3:3">
      <c r="C8445"/>
    </row>
    <row r="8446" spans="3:3">
      <c r="C8446"/>
    </row>
    <row r="8447" spans="3:3">
      <c r="C8447"/>
    </row>
    <row r="8448" spans="3:3">
      <c r="C8448"/>
    </row>
    <row r="8449" spans="3:3">
      <c r="C8449"/>
    </row>
    <row r="8450" spans="3:3">
      <c r="C8450"/>
    </row>
    <row r="8451" spans="3:3">
      <c r="C8451"/>
    </row>
    <row r="8452" spans="3:3">
      <c r="C8452"/>
    </row>
    <row r="8453" spans="3:3">
      <c r="C8453"/>
    </row>
    <row r="8454" spans="3:3">
      <c r="C8454"/>
    </row>
    <row r="8455" spans="3:3">
      <c r="C8455"/>
    </row>
    <row r="8456" spans="3:3">
      <c r="C8456"/>
    </row>
    <row r="8457" spans="3:3">
      <c r="C8457"/>
    </row>
    <row r="8458" spans="3:3">
      <c r="C8458"/>
    </row>
    <row r="8459" spans="3:3">
      <c r="C8459"/>
    </row>
    <row r="8460" spans="3:3">
      <c r="C8460"/>
    </row>
    <row r="8461" spans="3:3">
      <c r="C8461"/>
    </row>
    <row r="8462" spans="3:3">
      <c r="C8462"/>
    </row>
    <row r="8463" spans="3:3">
      <c r="C8463"/>
    </row>
    <row r="8464" spans="3:3">
      <c r="C8464"/>
    </row>
    <row r="8465" spans="3:3">
      <c r="C8465"/>
    </row>
    <row r="8466" spans="3:3">
      <c r="C8466"/>
    </row>
    <row r="8467" spans="3:3">
      <c r="C8467"/>
    </row>
    <row r="8468" spans="3:3">
      <c r="C8468"/>
    </row>
    <row r="8469" spans="3:3">
      <c r="C8469"/>
    </row>
    <row r="8470" spans="3:3">
      <c r="C8470"/>
    </row>
    <row r="8471" spans="3:3">
      <c r="C8471"/>
    </row>
    <row r="8472" spans="3:3">
      <c r="C8472"/>
    </row>
    <row r="8473" spans="3:3">
      <c r="C8473"/>
    </row>
    <row r="8474" spans="3:3">
      <c r="C8474"/>
    </row>
    <row r="8475" spans="3:3">
      <c r="C8475"/>
    </row>
    <row r="8476" spans="3:3">
      <c r="C8476"/>
    </row>
    <row r="8477" spans="3:3">
      <c r="C8477"/>
    </row>
    <row r="8478" spans="3:3">
      <c r="C8478"/>
    </row>
    <row r="8479" spans="3:3">
      <c r="C8479"/>
    </row>
    <row r="8480" spans="3:3">
      <c r="C8480"/>
    </row>
    <row r="8481" spans="3:3">
      <c r="C8481"/>
    </row>
    <row r="8482" spans="3:3">
      <c r="C8482"/>
    </row>
    <row r="8483" spans="3:3">
      <c r="C8483"/>
    </row>
    <row r="8484" spans="3:3">
      <c r="C8484"/>
    </row>
    <row r="8485" spans="3:3">
      <c r="C8485"/>
    </row>
    <row r="8486" spans="3:3">
      <c r="C8486"/>
    </row>
    <row r="8487" spans="3:3">
      <c r="C8487"/>
    </row>
    <row r="8488" spans="3:3">
      <c r="C8488"/>
    </row>
    <row r="8489" spans="3:3">
      <c r="C8489"/>
    </row>
    <row r="8490" spans="3:3">
      <c r="C8490"/>
    </row>
    <row r="8491" spans="3:3">
      <c r="C8491"/>
    </row>
    <row r="8492" spans="3:3">
      <c r="C8492"/>
    </row>
    <row r="8493" spans="3:3">
      <c r="C8493"/>
    </row>
    <row r="8494" spans="3:3">
      <c r="C8494"/>
    </row>
    <row r="8495" spans="3:3">
      <c r="C8495"/>
    </row>
    <row r="8496" spans="3:3">
      <c r="C8496"/>
    </row>
    <row r="8497" spans="3:3">
      <c r="C8497"/>
    </row>
    <row r="8498" spans="3:3">
      <c r="C8498"/>
    </row>
    <row r="8499" spans="3:3">
      <c r="C8499"/>
    </row>
    <row r="8500" spans="3:3">
      <c r="C8500"/>
    </row>
    <row r="8501" spans="3:3">
      <c r="C8501"/>
    </row>
    <row r="8502" spans="3:3">
      <c r="C8502"/>
    </row>
    <row r="8503" spans="3:3">
      <c r="C8503"/>
    </row>
    <row r="8504" spans="3:3">
      <c r="C8504"/>
    </row>
    <row r="8505" spans="3:3">
      <c r="C8505"/>
    </row>
    <row r="8506" spans="3:3">
      <c r="C8506"/>
    </row>
    <row r="8507" spans="3:3">
      <c r="C8507"/>
    </row>
    <row r="8508" spans="3:3">
      <c r="C8508"/>
    </row>
    <row r="8509" spans="3:3">
      <c r="C8509"/>
    </row>
    <row r="8510" spans="3:3">
      <c r="C8510"/>
    </row>
    <row r="8511" spans="3:3">
      <c r="C8511"/>
    </row>
    <row r="8512" spans="3:3">
      <c r="C8512"/>
    </row>
    <row r="8513" spans="3:3">
      <c r="C8513"/>
    </row>
    <row r="8514" spans="3:3">
      <c r="C8514"/>
    </row>
    <row r="8515" spans="3:3">
      <c r="C8515"/>
    </row>
    <row r="8516" spans="3:3">
      <c r="C8516"/>
    </row>
    <row r="8517" spans="3:3">
      <c r="C8517"/>
    </row>
    <row r="8518" spans="3:3">
      <c r="C8518"/>
    </row>
    <row r="8519" spans="3:3">
      <c r="C8519"/>
    </row>
    <row r="8520" spans="3:3">
      <c r="C8520"/>
    </row>
    <row r="8521" spans="3:3">
      <c r="C8521"/>
    </row>
    <row r="8522" spans="3:3">
      <c r="C8522"/>
    </row>
    <row r="8523" spans="3:3">
      <c r="C8523"/>
    </row>
    <row r="8524" spans="3:3">
      <c r="C8524"/>
    </row>
    <row r="8525" spans="3:3">
      <c r="C8525"/>
    </row>
    <row r="8526" spans="3:3">
      <c r="C8526"/>
    </row>
    <row r="8527" spans="3:3">
      <c r="C8527"/>
    </row>
    <row r="8528" spans="3:3">
      <c r="C8528"/>
    </row>
    <row r="8529" spans="3:3">
      <c r="C8529"/>
    </row>
    <row r="8530" spans="3:3">
      <c r="C8530"/>
    </row>
    <row r="8531" spans="3:3">
      <c r="C8531"/>
    </row>
    <row r="8532" spans="3:3">
      <c r="C8532"/>
    </row>
    <row r="8533" spans="3:3">
      <c r="C8533"/>
    </row>
    <row r="8534" spans="3:3">
      <c r="C8534"/>
    </row>
    <row r="8535" spans="3:3">
      <c r="C8535"/>
    </row>
    <row r="8536" spans="3:3">
      <c r="C8536"/>
    </row>
    <row r="8537" spans="3:3">
      <c r="C8537"/>
    </row>
    <row r="8538" spans="3:3">
      <c r="C8538"/>
    </row>
    <row r="8539" spans="3:3">
      <c r="C8539"/>
    </row>
    <row r="8540" spans="3:3">
      <c r="C8540"/>
    </row>
    <row r="8541" spans="3:3">
      <c r="C8541"/>
    </row>
    <row r="8542" spans="3:3">
      <c r="C8542"/>
    </row>
    <row r="8543" spans="3:3">
      <c r="C8543"/>
    </row>
    <row r="8544" spans="3:3">
      <c r="C8544"/>
    </row>
    <row r="8545" spans="3:3">
      <c r="C8545"/>
    </row>
    <row r="8546" spans="3:3">
      <c r="C8546"/>
    </row>
    <row r="8547" spans="3:3">
      <c r="C8547"/>
    </row>
    <row r="8548" spans="3:3">
      <c r="C8548"/>
    </row>
    <row r="8549" spans="3:3">
      <c r="C8549"/>
    </row>
    <row r="8550" spans="3:3">
      <c r="C8550"/>
    </row>
    <row r="8551" spans="3:3">
      <c r="C8551"/>
    </row>
    <row r="8552" spans="3:3">
      <c r="C8552"/>
    </row>
    <row r="8553" spans="3:3">
      <c r="C8553"/>
    </row>
    <row r="8554" spans="3:3">
      <c r="C8554"/>
    </row>
    <row r="8555" spans="3:3">
      <c r="C8555"/>
    </row>
    <row r="8556" spans="3:3">
      <c r="C8556"/>
    </row>
    <row r="8557" spans="3:3">
      <c r="C8557"/>
    </row>
    <row r="8558" spans="3:3">
      <c r="C8558"/>
    </row>
    <row r="8559" spans="3:3">
      <c r="C8559"/>
    </row>
    <row r="8560" spans="3:3">
      <c r="C8560"/>
    </row>
    <row r="8561" spans="3:3">
      <c r="C8561"/>
    </row>
    <row r="8562" spans="3:3">
      <c r="C8562"/>
    </row>
    <row r="8563" spans="3:3">
      <c r="C8563"/>
    </row>
    <row r="8564" spans="3:3">
      <c r="C8564"/>
    </row>
    <row r="8565" spans="3:3">
      <c r="C8565"/>
    </row>
    <row r="8566" spans="3:3">
      <c r="C8566"/>
    </row>
    <row r="8567" spans="3:3">
      <c r="C8567"/>
    </row>
    <row r="8568" spans="3:3">
      <c r="C8568"/>
    </row>
    <row r="8569" spans="3:3">
      <c r="C8569"/>
    </row>
    <row r="8570" spans="3:3">
      <c r="C8570"/>
    </row>
    <row r="8571" spans="3:3">
      <c r="C8571"/>
    </row>
    <row r="8572" spans="3:3">
      <c r="C8572"/>
    </row>
    <row r="8573" spans="3:3">
      <c r="C8573"/>
    </row>
    <row r="8574" spans="3:3">
      <c r="C8574"/>
    </row>
    <row r="8575" spans="3:3">
      <c r="C8575"/>
    </row>
    <row r="8576" spans="3:3">
      <c r="C8576"/>
    </row>
    <row r="8577" spans="3:3">
      <c r="C8577"/>
    </row>
    <row r="8578" spans="3:3">
      <c r="C8578"/>
    </row>
    <row r="8579" spans="3:3">
      <c r="C8579"/>
    </row>
    <row r="8580" spans="3:3">
      <c r="C8580"/>
    </row>
    <row r="8581" spans="3:3">
      <c r="C8581"/>
    </row>
    <row r="8582" spans="3:3">
      <c r="C8582"/>
    </row>
    <row r="8583" spans="3:3">
      <c r="C8583"/>
    </row>
    <row r="8584" spans="3:3">
      <c r="C8584"/>
    </row>
    <row r="8585" spans="3:3">
      <c r="C8585"/>
    </row>
    <row r="8586" spans="3:3">
      <c r="C8586"/>
    </row>
    <row r="8587" spans="3:3">
      <c r="C8587"/>
    </row>
    <row r="8588" spans="3:3">
      <c r="C8588"/>
    </row>
    <row r="8589" spans="3:3">
      <c r="C8589"/>
    </row>
    <row r="8590" spans="3:3">
      <c r="C8590"/>
    </row>
    <row r="8591" spans="3:3">
      <c r="C8591"/>
    </row>
    <row r="8592" spans="3:3">
      <c r="C8592"/>
    </row>
    <row r="8593" spans="3:3">
      <c r="C8593"/>
    </row>
    <row r="8594" spans="3:3">
      <c r="C8594"/>
    </row>
    <row r="8595" spans="3:3">
      <c r="C8595"/>
    </row>
    <row r="8596" spans="3:3">
      <c r="C8596"/>
    </row>
    <row r="8597" spans="3:3">
      <c r="C8597"/>
    </row>
    <row r="8598" spans="3:3">
      <c r="C8598"/>
    </row>
    <row r="8599" spans="3:3">
      <c r="C8599"/>
    </row>
    <row r="8600" spans="3:3">
      <c r="C8600"/>
    </row>
    <row r="8601" spans="3:3">
      <c r="C8601"/>
    </row>
    <row r="8602" spans="3:3">
      <c r="C8602"/>
    </row>
    <row r="8603" spans="3:3">
      <c r="C8603"/>
    </row>
    <row r="8604" spans="3:3">
      <c r="C8604"/>
    </row>
    <row r="8605" spans="3:3">
      <c r="C8605"/>
    </row>
    <row r="8606" spans="3:3">
      <c r="C8606"/>
    </row>
    <row r="8607" spans="3:3">
      <c r="C8607"/>
    </row>
    <row r="8608" spans="3:3">
      <c r="C8608"/>
    </row>
    <row r="8609" spans="3:3">
      <c r="C8609"/>
    </row>
    <row r="8610" spans="3:3">
      <c r="C8610"/>
    </row>
    <row r="8611" spans="3:3">
      <c r="C8611"/>
    </row>
    <row r="8612" spans="3:3">
      <c r="C8612"/>
    </row>
    <row r="8613" spans="3:3">
      <c r="C8613"/>
    </row>
    <row r="8614" spans="3:3">
      <c r="C8614"/>
    </row>
    <row r="8615" spans="3:3">
      <c r="C8615"/>
    </row>
    <row r="8616" spans="3:3">
      <c r="C8616"/>
    </row>
    <row r="8617" spans="3:3">
      <c r="C8617"/>
    </row>
    <row r="8618" spans="3:3">
      <c r="C8618"/>
    </row>
    <row r="8619" spans="3:3">
      <c r="C8619"/>
    </row>
    <row r="8620" spans="3:3">
      <c r="C8620"/>
    </row>
    <row r="8621" spans="3:3">
      <c r="C8621"/>
    </row>
    <row r="8622" spans="3:3">
      <c r="C8622"/>
    </row>
    <row r="8623" spans="3:3">
      <c r="C8623"/>
    </row>
    <row r="8624" spans="3:3">
      <c r="C8624"/>
    </row>
    <row r="8625" spans="3:3">
      <c r="C8625"/>
    </row>
    <row r="8626" spans="3:3">
      <c r="C8626"/>
    </row>
    <row r="8627" spans="3:3">
      <c r="C8627"/>
    </row>
    <row r="8628" spans="3:3">
      <c r="C8628"/>
    </row>
    <row r="8629" spans="3:3">
      <c r="C8629"/>
    </row>
    <row r="8630" spans="3:3">
      <c r="C8630"/>
    </row>
    <row r="8631" spans="3:3">
      <c r="C8631"/>
    </row>
    <row r="8632" spans="3:3">
      <c r="C8632"/>
    </row>
    <row r="8633" spans="3:3">
      <c r="C8633"/>
    </row>
    <row r="8634" spans="3:3">
      <c r="C8634"/>
    </row>
    <row r="8635" spans="3:3">
      <c r="C8635"/>
    </row>
    <row r="8636" spans="3:3">
      <c r="C8636"/>
    </row>
    <row r="8637" spans="3:3">
      <c r="C8637"/>
    </row>
    <row r="8638" spans="3:3">
      <c r="C8638"/>
    </row>
    <row r="8639" spans="3:3">
      <c r="C8639"/>
    </row>
    <row r="8640" spans="3:3">
      <c r="C8640"/>
    </row>
    <row r="8641" spans="3:3">
      <c r="C8641"/>
    </row>
    <row r="8642" spans="3:3">
      <c r="C8642"/>
    </row>
    <row r="8643" spans="3:3">
      <c r="C8643"/>
    </row>
    <row r="8644" spans="3:3">
      <c r="C8644"/>
    </row>
    <row r="8645" spans="3:3">
      <c r="C8645"/>
    </row>
    <row r="8646" spans="3:3">
      <c r="C8646"/>
    </row>
    <row r="8647" spans="3:3">
      <c r="C8647"/>
    </row>
    <row r="8648" spans="3:3">
      <c r="C8648"/>
    </row>
    <row r="8649" spans="3:3">
      <c r="C8649"/>
    </row>
    <row r="8650" spans="3:3">
      <c r="C8650"/>
    </row>
    <row r="8651" spans="3:3">
      <c r="C8651"/>
    </row>
    <row r="8652" spans="3:3">
      <c r="C8652"/>
    </row>
    <row r="8653" spans="3:3">
      <c r="C8653"/>
    </row>
    <row r="8654" spans="3:3">
      <c r="C8654"/>
    </row>
    <row r="8655" spans="3:3">
      <c r="C8655"/>
    </row>
    <row r="8656" spans="3:3">
      <c r="C8656"/>
    </row>
    <row r="8657" spans="3:3">
      <c r="C8657"/>
    </row>
    <row r="8658" spans="3:3">
      <c r="C8658"/>
    </row>
    <row r="8659" spans="3:3">
      <c r="C8659"/>
    </row>
    <row r="8660" spans="3:3">
      <c r="C8660"/>
    </row>
    <row r="8661" spans="3:3">
      <c r="C8661"/>
    </row>
    <row r="8662" spans="3:3">
      <c r="C8662"/>
    </row>
    <row r="8663" spans="3:3">
      <c r="C8663"/>
    </row>
    <row r="8664" spans="3:3">
      <c r="C8664"/>
    </row>
    <row r="8665" spans="3:3">
      <c r="C8665"/>
    </row>
    <row r="8666" spans="3:3">
      <c r="C8666"/>
    </row>
    <row r="8667" spans="3:3">
      <c r="C8667"/>
    </row>
    <row r="8668" spans="3:3">
      <c r="C8668"/>
    </row>
    <row r="8669" spans="3:3">
      <c r="C8669"/>
    </row>
    <row r="8670" spans="3:3">
      <c r="C8670"/>
    </row>
    <row r="8671" spans="3:3">
      <c r="C8671"/>
    </row>
    <row r="8672" spans="3:3">
      <c r="C8672"/>
    </row>
    <row r="8673" spans="3:3">
      <c r="C8673"/>
    </row>
    <row r="8674" spans="3:3">
      <c r="C8674"/>
    </row>
    <row r="8675" spans="3:3">
      <c r="C8675"/>
    </row>
    <row r="8676" spans="3:3">
      <c r="C8676"/>
    </row>
    <row r="8677" spans="3:3">
      <c r="C8677"/>
    </row>
    <row r="8678" spans="3:3">
      <c r="C8678"/>
    </row>
    <row r="8679" spans="3:3">
      <c r="C8679"/>
    </row>
    <row r="8680" spans="3:3">
      <c r="C8680"/>
    </row>
    <row r="8681" spans="3:3">
      <c r="C8681"/>
    </row>
    <row r="8682" spans="3:3">
      <c r="C8682"/>
    </row>
    <row r="8683" spans="3:3">
      <c r="C8683"/>
    </row>
    <row r="8684" spans="3:3">
      <c r="C8684"/>
    </row>
    <row r="8685" spans="3:3">
      <c r="C8685"/>
    </row>
    <row r="8686" spans="3:3">
      <c r="C8686"/>
    </row>
    <row r="8687" spans="3:3">
      <c r="C8687"/>
    </row>
    <row r="8688" spans="3:3">
      <c r="C8688"/>
    </row>
    <row r="8689" spans="3:3">
      <c r="C8689"/>
    </row>
    <row r="8690" spans="3:3">
      <c r="C8690"/>
    </row>
    <row r="8691" spans="3:3">
      <c r="C8691"/>
    </row>
    <row r="8692" spans="3:3">
      <c r="C8692"/>
    </row>
    <row r="8693" spans="3:3">
      <c r="C8693"/>
    </row>
    <row r="8694" spans="3:3">
      <c r="C8694"/>
    </row>
    <row r="8695" spans="3:3">
      <c r="C8695"/>
    </row>
    <row r="8696" spans="3:3">
      <c r="C8696"/>
    </row>
    <row r="8697" spans="3:3">
      <c r="C8697"/>
    </row>
    <row r="8698" spans="3:3">
      <c r="C8698"/>
    </row>
    <row r="8699" spans="3:3">
      <c r="C8699"/>
    </row>
    <row r="8700" spans="3:3">
      <c r="C8700"/>
    </row>
    <row r="8701" spans="3:3">
      <c r="C8701"/>
    </row>
    <row r="8702" spans="3:3">
      <c r="C8702"/>
    </row>
    <row r="8703" spans="3:3">
      <c r="C8703"/>
    </row>
    <row r="8704" spans="3:3">
      <c r="C8704"/>
    </row>
    <row r="8705" spans="3:3">
      <c r="C8705"/>
    </row>
    <row r="8706" spans="3:3">
      <c r="C8706"/>
    </row>
    <row r="8707" spans="3:3">
      <c r="C8707"/>
    </row>
    <row r="8708" spans="3:3">
      <c r="C8708"/>
    </row>
    <row r="8709" spans="3:3">
      <c r="C8709"/>
    </row>
    <row r="8710" spans="3:3">
      <c r="C8710"/>
    </row>
    <row r="8711" spans="3:3">
      <c r="C8711"/>
    </row>
    <row r="8712" spans="3:3">
      <c r="C8712"/>
    </row>
    <row r="8713" spans="3:3">
      <c r="C8713"/>
    </row>
    <row r="8714" spans="3:3">
      <c r="C8714"/>
    </row>
    <row r="8715" spans="3:3">
      <c r="C8715"/>
    </row>
    <row r="8716" spans="3:3">
      <c r="C8716"/>
    </row>
    <row r="8717" spans="3:3">
      <c r="C8717"/>
    </row>
    <row r="8718" spans="3:3">
      <c r="C8718"/>
    </row>
    <row r="8719" spans="3:3">
      <c r="C8719"/>
    </row>
    <row r="8720" spans="3:3">
      <c r="C8720"/>
    </row>
    <row r="8721" spans="3:3">
      <c r="C8721"/>
    </row>
    <row r="8722" spans="3:3">
      <c r="C8722"/>
    </row>
    <row r="8723" spans="3:3">
      <c r="C8723"/>
    </row>
    <row r="8724" spans="3:3">
      <c r="C8724"/>
    </row>
    <row r="8725" spans="3:3">
      <c r="C8725"/>
    </row>
    <row r="8726" spans="3:3">
      <c r="C8726"/>
    </row>
    <row r="8727" spans="3:3">
      <c r="C8727"/>
    </row>
    <row r="8728" spans="3:3">
      <c r="C8728"/>
    </row>
    <row r="8729" spans="3:3">
      <c r="C8729"/>
    </row>
    <row r="8730" spans="3:3">
      <c r="C8730"/>
    </row>
    <row r="8731" spans="3:3">
      <c r="C8731"/>
    </row>
    <row r="8732" spans="3:3">
      <c r="C8732"/>
    </row>
    <row r="8733" spans="3:3">
      <c r="C8733"/>
    </row>
    <row r="8734" spans="3:3">
      <c r="C8734"/>
    </row>
    <row r="8735" spans="3:3">
      <c r="C8735"/>
    </row>
    <row r="8736" spans="3:3">
      <c r="C8736"/>
    </row>
    <row r="8737" spans="3:3">
      <c r="C8737"/>
    </row>
    <row r="8738" spans="3:3">
      <c r="C8738"/>
    </row>
    <row r="8739" spans="3:3">
      <c r="C8739"/>
    </row>
    <row r="8740" spans="3:3">
      <c r="C8740"/>
    </row>
    <row r="8741" spans="3:3">
      <c r="C8741"/>
    </row>
    <row r="8742" spans="3:3">
      <c r="C8742"/>
    </row>
    <row r="8743" spans="3:3">
      <c r="C8743"/>
    </row>
    <row r="8744" spans="3:3">
      <c r="C8744"/>
    </row>
    <row r="8745" spans="3:3">
      <c r="C8745"/>
    </row>
    <row r="8746" spans="3:3">
      <c r="C8746"/>
    </row>
    <row r="8747" spans="3:3">
      <c r="C8747"/>
    </row>
    <row r="8748" spans="3:3">
      <c r="C8748"/>
    </row>
    <row r="8749" spans="3:3">
      <c r="C8749"/>
    </row>
    <row r="8750" spans="3:3">
      <c r="C8750"/>
    </row>
    <row r="8751" spans="3:3">
      <c r="C8751"/>
    </row>
    <row r="8752" spans="3:3">
      <c r="C8752"/>
    </row>
    <row r="8753" spans="3:3">
      <c r="C8753"/>
    </row>
    <row r="8754" spans="3:3">
      <c r="C8754"/>
    </row>
    <row r="8755" spans="3:3">
      <c r="C8755"/>
    </row>
    <row r="8756" spans="3:3">
      <c r="C8756"/>
    </row>
    <row r="8757" spans="3:3">
      <c r="C8757"/>
    </row>
    <row r="8758" spans="3:3">
      <c r="C8758"/>
    </row>
    <row r="8759" spans="3:3">
      <c r="C8759"/>
    </row>
    <row r="8760" spans="3:3">
      <c r="C8760"/>
    </row>
    <row r="8761" spans="3:3">
      <c r="C8761"/>
    </row>
    <row r="8762" spans="3:3">
      <c r="C8762"/>
    </row>
    <row r="8763" spans="3:3">
      <c r="C8763"/>
    </row>
    <row r="8764" spans="3:3">
      <c r="C8764"/>
    </row>
    <row r="8765" spans="3:3">
      <c r="C8765"/>
    </row>
    <row r="8766" spans="3:3">
      <c r="C8766"/>
    </row>
    <row r="8767" spans="3:3">
      <c r="C8767"/>
    </row>
    <row r="8768" spans="3:3">
      <c r="C8768"/>
    </row>
    <row r="8769" spans="3:3">
      <c r="C8769"/>
    </row>
    <row r="8770" spans="3:3">
      <c r="C8770"/>
    </row>
    <row r="8771" spans="3:3">
      <c r="C8771"/>
    </row>
    <row r="8772" spans="3:3">
      <c r="C8772"/>
    </row>
    <row r="8773" spans="3:3">
      <c r="C8773"/>
    </row>
    <row r="8774" spans="3:3">
      <c r="C8774"/>
    </row>
    <row r="8775" spans="3:3">
      <c r="C8775"/>
    </row>
    <row r="8776" spans="3:3">
      <c r="C8776"/>
    </row>
    <row r="8777" spans="3:3">
      <c r="C8777"/>
    </row>
    <row r="8778" spans="3:3">
      <c r="C8778"/>
    </row>
    <row r="8779" spans="3:3">
      <c r="C8779"/>
    </row>
    <row r="8780" spans="3:3">
      <c r="C8780"/>
    </row>
    <row r="8781" spans="3:3">
      <c r="C8781"/>
    </row>
    <row r="8782" spans="3:3">
      <c r="C8782"/>
    </row>
    <row r="8783" spans="3:3">
      <c r="C8783"/>
    </row>
    <row r="8784" spans="3:3">
      <c r="C8784"/>
    </row>
    <row r="8785" spans="3:3">
      <c r="C8785"/>
    </row>
    <row r="8786" spans="3:3">
      <c r="C8786"/>
    </row>
    <row r="8787" spans="3:3">
      <c r="C8787"/>
    </row>
    <row r="8788" spans="3:3">
      <c r="C8788"/>
    </row>
    <row r="8789" spans="3:3">
      <c r="C8789"/>
    </row>
    <row r="8790" spans="3:3">
      <c r="C8790"/>
    </row>
    <row r="8791" spans="3:3">
      <c r="C8791"/>
    </row>
    <row r="8792" spans="3:3">
      <c r="C8792"/>
    </row>
    <row r="8793" spans="3:3">
      <c r="C8793"/>
    </row>
    <row r="8794" spans="3:3">
      <c r="C8794"/>
    </row>
    <row r="8795" spans="3:3">
      <c r="C8795"/>
    </row>
    <row r="8796" spans="3:3">
      <c r="C8796"/>
    </row>
    <row r="8797" spans="3:3">
      <c r="C8797"/>
    </row>
    <row r="8798" spans="3:3">
      <c r="C8798"/>
    </row>
    <row r="8799" spans="3:3">
      <c r="C8799"/>
    </row>
    <row r="8800" spans="3:3">
      <c r="C8800"/>
    </row>
    <row r="8801" spans="3:3">
      <c r="C8801"/>
    </row>
    <row r="8802" spans="3:3">
      <c r="C8802"/>
    </row>
    <row r="8803" spans="3:3">
      <c r="C8803"/>
    </row>
    <row r="8804" spans="3:3">
      <c r="C8804"/>
    </row>
    <row r="8805" spans="3:3">
      <c r="C8805"/>
    </row>
    <row r="8806" spans="3:3">
      <c r="C8806"/>
    </row>
    <row r="8807" spans="3:3">
      <c r="C8807"/>
    </row>
    <row r="8808" spans="3:3">
      <c r="C8808"/>
    </row>
    <row r="8809" spans="3:3">
      <c r="C8809"/>
    </row>
    <row r="8810" spans="3:3">
      <c r="C8810"/>
    </row>
    <row r="8811" spans="3:3">
      <c r="C8811"/>
    </row>
    <row r="8812" spans="3:3">
      <c r="C8812"/>
    </row>
    <row r="8813" spans="3:3">
      <c r="C8813"/>
    </row>
    <row r="8814" spans="3:3">
      <c r="C8814"/>
    </row>
    <row r="8815" spans="3:3">
      <c r="C8815"/>
    </row>
    <row r="8816" spans="3:3">
      <c r="C8816"/>
    </row>
    <row r="8817" spans="3:3">
      <c r="C8817"/>
    </row>
    <row r="8818" spans="3:3">
      <c r="C8818"/>
    </row>
    <row r="8819" spans="3:3">
      <c r="C8819"/>
    </row>
    <row r="8820" spans="3:3">
      <c r="C8820"/>
    </row>
    <row r="8821" spans="3:3">
      <c r="C8821"/>
    </row>
    <row r="8822" spans="3:3">
      <c r="C8822"/>
    </row>
    <row r="8823" spans="3:3">
      <c r="C8823"/>
    </row>
    <row r="8824" spans="3:3">
      <c r="C8824"/>
    </row>
    <row r="8825" spans="3:3">
      <c r="C8825"/>
    </row>
    <row r="8826" spans="3:3">
      <c r="C8826"/>
    </row>
    <row r="8827" spans="3:3">
      <c r="C8827"/>
    </row>
    <row r="8828" spans="3:3">
      <c r="C8828"/>
    </row>
    <row r="8829" spans="3:3">
      <c r="C8829"/>
    </row>
    <row r="8830" spans="3:3">
      <c r="C8830"/>
    </row>
    <row r="8831" spans="3:3">
      <c r="C8831"/>
    </row>
    <row r="8832" spans="3:3">
      <c r="C8832"/>
    </row>
    <row r="8833" spans="3:3">
      <c r="C8833"/>
    </row>
    <row r="8834" spans="3:3">
      <c r="C8834"/>
    </row>
    <row r="8835" spans="3:3">
      <c r="C8835"/>
    </row>
    <row r="8836" spans="3:3">
      <c r="C8836"/>
    </row>
    <row r="8837" spans="3:3">
      <c r="C8837"/>
    </row>
    <row r="8838" spans="3:3">
      <c r="C8838"/>
    </row>
    <row r="8839" spans="3:3">
      <c r="C8839"/>
    </row>
    <row r="8840" spans="3:3">
      <c r="C8840"/>
    </row>
    <row r="8841" spans="3:3">
      <c r="C8841"/>
    </row>
    <row r="8842" spans="3:3">
      <c r="C8842"/>
    </row>
    <row r="8843" spans="3:3">
      <c r="C8843"/>
    </row>
    <row r="8844" spans="3:3">
      <c r="C8844"/>
    </row>
    <row r="8845" spans="3:3">
      <c r="C8845"/>
    </row>
    <row r="8846" spans="3:3">
      <c r="C8846"/>
    </row>
    <row r="8847" spans="3:3">
      <c r="C8847"/>
    </row>
    <row r="8848" spans="3:3">
      <c r="C8848"/>
    </row>
    <row r="8849" spans="3:3">
      <c r="C8849"/>
    </row>
    <row r="8850" spans="3:3">
      <c r="C8850"/>
    </row>
    <row r="8851" spans="3:3">
      <c r="C8851"/>
    </row>
    <row r="8852" spans="3:3">
      <c r="C8852"/>
    </row>
    <row r="8853" spans="3:3">
      <c r="C8853"/>
    </row>
    <row r="8854" spans="3:3">
      <c r="C8854"/>
    </row>
    <row r="8855" spans="3:3">
      <c r="C8855"/>
    </row>
    <row r="8856" spans="3:3">
      <c r="C8856"/>
    </row>
    <row r="8857" spans="3:3">
      <c r="C8857"/>
    </row>
    <row r="8858" spans="3:3">
      <c r="C8858"/>
    </row>
    <row r="8859" spans="3:3">
      <c r="C8859"/>
    </row>
    <row r="8860" spans="3:3">
      <c r="C8860"/>
    </row>
    <row r="8861" spans="3:3">
      <c r="C8861"/>
    </row>
    <row r="8862" spans="3:3">
      <c r="C8862"/>
    </row>
    <row r="8863" spans="3:3">
      <c r="C8863"/>
    </row>
    <row r="8864" spans="3:3">
      <c r="C8864"/>
    </row>
    <row r="8865" spans="3:3">
      <c r="C8865"/>
    </row>
    <row r="8866" spans="3:3">
      <c r="C8866"/>
    </row>
    <row r="8867" spans="3:3">
      <c r="C8867"/>
    </row>
    <row r="8868" spans="3:3">
      <c r="C8868"/>
    </row>
    <row r="8869" spans="3:3">
      <c r="C8869"/>
    </row>
    <row r="8870" spans="3:3">
      <c r="C8870"/>
    </row>
    <row r="8871" spans="3:3">
      <c r="C8871"/>
    </row>
    <row r="8872" spans="3:3">
      <c r="C8872"/>
    </row>
    <row r="8873" spans="3:3">
      <c r="C8873"/>
    </row>
    <row r="8874" spans="3:3">
      <c r="C8874"/>
    </row>
    <row r="8875" spans="3:3">
      <c r="C8875"/>
    </row>
    <row r="8876" spans="3:3">
      <c r="C8876"/>
    </row>
    <row r="8877" spans="3:3">
      <c r="C8877"/>
    </row>
    <row r="8878" spans="3:3">
      <c r="C8878"/>
    </row>
    <row r="8879" spans="3:3">
      <c r="C8879"/>
    </row>
    <row r="8880" spans="3:3">
      <c r="C8880"/>
    </row>
    <row r="8881" spans="3:3">
      <c r="C8881"/>
    </row>
    <row r="8882" spans="3:3">
      <c r="C8882"/>
    </row>
    <row r="8883" spans="3:3">
      <c r="C8883"/>
    </row>
    <row r="8884" spans="3:3">
      <c r="C8884"/>
    </row>
    <row r="8885" spans="3:3">
      <c r="C8885"/>
    </row>
    <row r="8886" spans="3:3">
      <c r="C8886"/>
    </row>
    <row r="8887" spans="3:3">
      <c r="C8887"/>
    </row>
    <row r="8888" spans="3:3">
      <c r="C8888"/>
    </row>
    <row r="8889" spans="3:3">
      <c r="C8889"/>
    </row>
    <row r="8890" spans="3:3">
      <c r="C8890"/>
    </row>
    <row r="8891" spans="3:3">
      <c r="C8891"/>
    </row>
    <row r="8892" spans="3:3">
      <c r="C8892"/>
    </row>
    <row r="8893" spans="3:3">
      <c r="C8893"/>
    </row>
    <row r="8894" spans="3:3">
      <c r="C8894"/>
    </row>
    <row r="8895" spans="3:3">
      <c r="C8895"/>
    </row>
    <row r="8896" spans="3:3">
      <c r="C8896"/>
    </row>
    <row r="8897" spans="3:3">
      <c r="C8897"/>
    </row>
    <row r="8898" spans="3:3">
      <c r="C8898"/>
    </row>
    <row r="8899" spans="3:3">
      <c r="C8899"/>
    </row>
    <row r="8900" spans="3:3">
      <c r="C8900"/>
    </row>
    <row r="8901" spans="3:3">
      <c r="C8901"/>
    </row>
    <row r="8902" spans="3:3">
      <c r="C8902"/>
    </row>
    <row r="8903" spans="3:3">
      <c r="C8903"/>
    </row>
    <row r="8904" spans="3:3">
      <c r="C8904"/>
    </row>
    <row r="8905" spans="3:3">
      <c r="C8905"/>
    </row>
    <row r="8906" spans="3:3">
      <c r="C8906"/>
    </row>
    <row r="8907" spans="3:3">
      <c r="C8907"/>
    </row>
    <row r="8908" spans="3:3">
      <c r="C8908"/>
    </row>
    <row r="8909" spans="3:3">
      <c r="C8909"/>
    </row>
    <row r="8910" spans="3:3">
      <c r="C8910"/>
    </row>
    <row r="8911" spans="3:3">
      <c r="C8911"/>
    </row>
    <row r="8912" spans="3:3">
      <c r="C8912"/>
    </row>
    <row r="8913" spans="3:3">
      <c r="C8913"/>
    </row>
    <row r="8914" spans="3:3">
      <c r="C8914"/>
    </row>
    <row r="8915" spans="3:3">
      <c r="C8915"/>
    </row>
    <row r="8916" spans="3:3">
      <c r="C8916"/>
    </row>
    <row r="8917" spans="3:3">
      <c r="C8917"/>
    </row>
    <row r="8918" spans="3:3">
      <c r="C8918"/>
    </row>
    <row r="8919" spans="3:3">
      <c r="C8919"/>
    </row>
    <row r="8920" spans="3:3">
      <c r="C8920"/>
    </row>
    <row r="8921" spans="3:3">
      <c r="C8921"/>
    </row>
    <row r="8922" spans="3:3">
      <c r="C8922"/>
    </row>
    <row r="8923" spans="3:3">
      <c r="C8923"/>
    </row>
    <row r="8924" spans="3:3">
      <c r="C8924"/>
    </row>
    <row r="8925" spans="3:3">
      <c r="C8925"/>
    </row>
    <row r="8926" spans="3:3">
      <c r="C8926"/>
    </row>
    <row r="8927" spans="3:3">
      <c r="C8927"/>
    </row>
    <row r="8928" spans="3:3">
      <c r="C8928"/>
    </row>
    <row r="8929" spans="3:3">
      <c r="C8929"/>
    </row>
    <row r="8930" spans="3:3">
      <c r="C8930"/>
    </row>
    <row r="8931" spans="3:3">
      <c r="C8931"/>
    </row>
    <row r="8932" spans="3:3">
      <c r="C8932"/>
    </row>
    <row r="8933" spans="3:3">
      <c r="C8933"/>
    </row>
    <row r="8934" spans="3:3">
      <c r="C8934"/>
    </row>
    <row r="8935" spans="3:3">
      <c r="C8935"/>
    </row>
    <row r="8936" spans="3:3">
      <c r="C8936"/>
    </row>
    <row r="8937" spans="3:3">
      <c r="C8937"/>
    </row>
    <row r="8938" spans="3:3">
      <c r="C8938"/>
    </row>
    <row r="8939" spans="3:3">
      <c r="C8939"/>
    </row>
    <row r="8940" spans="3:3">
      <c r="C8940"/>
    </row>
    <row r="8941" spans="3:3">
      <c r="C8941"/>
    </row>
    <row r="8942" spans="3:3">
      <c r="C8942"/>
    </row>
    <row r="8943" spans="3:3">
      <c r="C8943"/>
    </row>
    <row r="8944" spans="3:3">
      <c r="C8944"/>
    </row>
    <row r="8945" spans="3:3">
      <c r="C8945"/>
    </row>
    <row r="8946" spans="3:3">
      <c r="C8946"/>
    </row>
    <row r="8947" spans="3:3">
      <c r="C8947"/>
    </row>
    <row r="8948" spans="3:3">
      <c r="C8948"/>
    </row>
    <row r="8949" spans="3:3">
      <c r="C8949"/>
    </row>
    <row r="8950" spans="3:3">
      <c r="C8950"/>
    </row>
    <row r="8951" spans="3:3">
      <c r="C8951"/>
    </row>
    <row r="8952" spans="3:3">
      <c r="C8952"/>
    </row>
    <row r="8953" spans="3:3">
      <c r="C8953"/>
    </row>
    <row r="8954" spans="3:3">
      <c r="C8954"/>
    </row>
    <row r="8955" spans="3:3">
      <c r="C8955"/>
    </row>
    <row r="8956" spans="3:3">
      <c r="C8956"/>
    </row>
    <row r="8957" spans="3:3">
      <c r="C8957"/>
    </row>
    <row r="8958" spans="3:3">
      <c r="C8958"/>
    </row>
    <row r="8959" spans="3:3">
      <c r="C8959"/>
    </row>
    <row r="8960" spans="3:3">
      <c r="C8960"/>
    </row>
    <row r="8961" spans="3:3">
      <c r="C8961"/>
    </row>
    <row r="8962" spans="3:3">
      <c r="C8962"/>
    </row>
    <row r="8963" spans="3:3">
      <c r="C8963"/>
    </row>
    <row r="8964" spans="3:3">
      <c r="C8964"/>
    </row>
    <row r="8965" spans="3:3">
      <c r="C8965"/>
    </row>
    <row r="8966" spans="3:3">
      <c r="C8966"/>
    </row>
    <row r="8967" spans="3:3">
      <c r="C8967"/>
    </row>
    <row r="8968" spans="3:3">
      <c r="C8968"/>
    </row>
    <row r="8969" spans="3:3">
      <c r="C8969"/>
    </row>
    <row r="8970" spans="3:3">
      <c r="C8970"/>
    </row>
    <row r="8971" spans="3:3">
      <c r="C8971"/>
    </row>
    <row r="8972" spans="3:3">
      <c r="C8972"/>
    </row>
    <row r="8973" spans="3:3">
      <c r="C8973"/>
    </row>
    <row r="8974" spans="3:3">
      <c r="C8974"/>
    </row>
    <row r="8975" spans="3:3">
      <c r="C8975"/>
    </row>
    <row r="8976" spans="3:3">
      <c r="C8976"/>
    </row>
    <row r="8977" spans="3:3">
      <c r="C8977"/>
    </row>
    <row r="8978" spans="3:3">
      <c r="C8978"/>
    </row>
    <row r="8979" spans="3:3">
      <c r="C8979"/>
    </row>
    <row r="8980" spans="3:3">
      <c r="C8980"/>
    </row>
    <row r="8981" spans="3:3">
      <c r="C8981"/>
    </row>
    <row r="8982" spans="3:3">
      <c r="C8982"/>
    </row>
    <row r="8983" spans="3:3">
      <c r="C8983"/>
    </row>
    <row r="8984" spans="3:3">
      <c r="C8984"/>
    </row>
    <row r="8985" spans="3:3">
      <c r="C8985"/>
    </row>
    <row r="8986" spans="3:3">
      <c r="C8986"/>
    </row>
    <row r="8987" spans="3:3">
      <c r="C8987"/>
    </row>
    <row r="8988" spans="3:3">
      <c r="C8988"/>
    </row>
    <row r="8989" spans="3:3">
      <c r="C8989"/>
    </row>
    <row r="8990" spans="3:3">
      <c r="C8990"/>
    </row>
    <row r="8991" spans="3:3">
      <c r="C8991"/>
    </row>
    <row r="8992" spans="3:3">
      <c r="C8992"/>
    </row>
    <row r="8993" spans="3:3">
      <c r="C8993"/>
    </row>
    <row r="8994" spans="3:3">
      <c r="C8994"/>
    </row>
    <row r="8995" spans="3:3">
      <c r="C8995"/>
    </row>
    <row r="8996" spans="3:3">
      <c r="C8996"/>
    </row>
    <row r="8997" spans="3:3">
      <c r="C8997"/>
    </row>
    <row r="8998" spans="3:3">
      <c r="C8998"/>
    </row>
    <row r="8999" spans="3:3">
      <c r="C8999"/>
    </row>
    <row r="9000" spans="3:3">
      <c r="C9000"/>
    </row>
    <row r="9001" spans="3:3">
      <c r="C9001"/>
    </row>
    <row r="9002" spans="3:3">
      <c r="C9002"/>
    </row>
    <row r="9003" spans="3:3">
      <c r="C9003"/>
    </row>
    <row r="9004" spans="3:3">
      <c r="C9004"/>
    </row>
    <row r="9005" spans="3:3">
      <c r="C9005"/>
    </row>
    <row r="9006" spans="3:3">
      <c r="C9006"/>
    </row>
    <row r="9007" spans="3:3">
      <c r="C9007"/>
    </row>
    <row r="9008" spans="3:3">
      <c r="C9008"/>
    </row>
    <row r="9009" spans="3:3">
      <c r="C9009"/>
    </row>
    <row r="9010" spans="3:3">
      <c r="C9010"/>
    </row>
    <row r="9011" spans="3:3">
      <c r="C9011"/>
    </row>
    <row r="9012" spans="3:3">
      <c r="C9012"/>
    </row>
    <row r="9013" spans="3:3">
      <c r="C9013"/>
    </row>
    <row r="9014" spans="3:3">
      <c r="C9014"/>
    </row>
    <row r="9015" spans="3:3">
      <c r="C9015"/>
    </row>
    <row r="9016" spans="3:3">
      <c r="C9016"/>
    </row>
    <row r="9017" spans="3:3">
      <c r="C9017"/>
    </row>
    <row r="9018" spans="3:3">
      <c r="C9018"/>
    </row>
    <row r="9019" spans="3:3">
      <c r="C9019"/>
    </row>
    <row r="9020" spans="3:3">
      <c r="C9020"/>
    </row>
    <row r="9021" spans="3:3">
      <c r="C9021"/>
    </row>
    <row r="9022" spans="3:3">
      <c r="C9022"/>
    </row>
    <row r="9023" spans="3:3">
      <c r="C9023"/>
    </row>
    <row r="9024" spans="3:3">
      <c r="C9024"/>
    </row>
    <row r="9025" spans="3:3">
      <c r="C9025"/>
    </row>
    <row r="9026" spans="3:3">
      <c r="C9026"/>
    </row>
    <row r="9027" spans="3:3">
      <c r="C9027"/>
    </row>
    <row r="9028" spans="3:3">
      <c r="C9028"/>
    </row>
    <row r="9029" spans="3:3">
      <c r="C9029"/>
    </row>
    <row r="9030" spans="3:3">
      <c r="C9030"/>
    </row>
    <row r="9031" spans="3:3">
      <c r="C9031"/>
    </row>
    <row r="9032" spans="3:3">
      <c r="C9032"/>
    </row>
    <row r="9033" spans="3:3">
      <c r="C9033"/>
    </row>
    <row r="9034" spans="3:3">
      <c r="C9034"/>
    </row>
    <row r="9035" spans="3:3">
      <c r="C9035"/>
    </row>
    <row r="9036" spans="3:3">
      <c r="C9036"/>
    </row>
    <row r="9037" spans="3:3">
      <c r="C9037"/>
    </row>
    <row r="9038" spans="3:3">
      <c r="C9038"/>
    </row>
    <row r="9039" spans="3:3">
      <c r="C9039"/>
    </row>
    <row r="9040" spans="3:3">
      <c r="C9040"/>
    </row>
    <row r="9041" spans="3:3">
      <c r="C9041"/>
    </row>
    <row r="9042" spans="3:3">
      <c r="C9042"/>
    </row>
    <row r="9043" spans="3:3">
      <c r="C9043"/>
    </row>
    <row r="9044" spans="3:3">
      <c r="C9044"/>
    </row>
    <row r="9045" spans="3:3">
      <c r="C9045"/>
    </row>
    <row r="9046" spans="3:3">
      <c r="C9046"/>
    </row>
    <row r="9047" spans="3:3">
      <c r="C9047"/>
    </row>
    <row r="9048" spans="3:3">
      <c r="C9048"/>
    </row>
    <row r="9049" spans="3:3">
      <c r="C9049"/>
    </row>
    <row r="9050" spans="3:3">
      <c r="C9050"/>
    </row>
    <row r="9051" spans="3:3">
      <c r="C9051"/>
    </row>
    <row r="9052" spans="3:3">
      <c r="C9052"/>
    </row>
    <row r="9053" spans="3:3">
      <c r="C9053"/>
    </row>
    <row r="9054" spans="3:3">
      <c r="C9054"/>
    </row>
    <row r="9055" spans="3:3">
      <c r="C9055"/>
    </row>
    <row r="9056" spans="3:3">
      <c r="C9056"/>
    </row>
    <row r="9057" spans="3:3">
      <c r="C9057"/>
    </row>
    <row r="9058" spans="3:3">
      <c r="C9058"/>
    </row>
    <row r="9059" spans="3:3">
      <c r="C9059"/>
    </row>
    <row r="9060" spans="3:3">
      <c r="C9060"/>
    </row>
    <row r="9061" spans="3:3">
      <c r="C9061"/>
    </row>
    <row r="9062" spans="3:3">
      <c r="C9062"/>
    </row>
    <row r="9063" spans="3:3">
      <c r="C9063"/>
    </row>
    <row r="9064" spans="3:3">
      <c r="C9064"/>
    </row>
    <row r="9065" spans="3:3">
      <c r="C9065"/>
    </row>
    <row r="9066" spans="3:3">
      <c r="C9066"/>
    </row>
    <row r="9067" spans="3:3">
      <c r="C9067"/>
    </row>
    <row r="9068" spans="3:3">
      <c r="C9068"/>
    </row>
    <row r="9069" spans="3:3">
      <c r="C9069"/>
    </row>
    <row r="9070" spans="3:3">
      <c r="C9070"/>
    </row>
    <row r="9071" spans="3:3">
      <c r="C9071"/>
    </row>
    <row r="9072" spans="3:3">
      <c r="C9072"/>
    </row>
    <row r="9073" spans="3:3">
      <c r="C9073"/>
    </row>
    <row r="9074" spans="3:3">
      <c r="C9074"/>
    </row>
    <row r="9075" spans="3:3">
      <c r="C9075"/>
    </row>
    <row r="9076" spans="3:3">
      <c r="C9076"/>
    </row>
    <row r="9077" spans="3:3">
      <c r="C9077"/>
    </row>
    <row r="9078" spans="3:3">
      <c r="C9078"/>
    </row>
    <row r="9079" spans="3:3">
      <c r="C9079"/>
    </row>
    <row r="9080" spans="3:3">
      <c r="C9080"/>
    </row>
    <row r="9081" spans="3:3">
      <c r="C9081"/>
    </row>
    <row r="9082" spans="3:3">
      <c r="C9082"/>
    </row>
    <row r="9083" spans="3:3">
      <c r="C9083"/>
    </row>
    <row r="9084" spans="3:3">
      <c r="C9084"/>
    </row>
    <row r="9085" spans="3:3">
      <c r="C9085"/>
    </row>
    <row r="9086" spans="3:3">
      <c r="C9086"/>
    </row>
    <row r="9087" spans="3:3">
      <c r="C9087"/>
    </row>
    <row r="9088" spans="3:3">
      <c r="C9088"/>
    </row>
    <row r="9089" spans="3:3">
      <c r="C9089"/>
    </row>
    <row r="9090" spans="3:3">
      <c r="C9090"/>
    </row>
    <row r="9091" spans="3:3">
      <c r="C9091"/>
    </row>
    <row r="9092" spans="3:3">
      <c r="C9092"/>
    </row>
    <row r="9093" spans="3:3">
      <c r="C9093"/>
    </row>
    <row r="9094" spans="3:3">
      <c r="C9094"/>
    </row>
    <row r="9095" spans="3:3">
      <c r="C9095"/>
    </row>
    <row r="9096" spans="3:3">
      <c r="C9096"/>
    </row>
    <row r="9097" spans="3:3">
      <c r="C9097"/>
    </row>
    <row r="9098" spans="3:3">
      <c r="C9098"/>
    </row>
    <row r="9099" spans="3:3">
      <c r="C9099"/>
    </row>
    <row r="9100" spans="3:3">
      <c r="C9100"/>
    </row>
    <row r="9101" spans="3:3">
      <c r="C9101"/>
    </row>
    <row r="9102" spans="3:3">
      <c r="C9102"/>
    </row>
    <row r="9103" spans="3:3">
      <c r="C9103"/>
    </row>
    <row r="9104" spans="3:3">
      <c r="C9104"/>
    </row>
    <row r="9105" spans="3:3">
      <c r="C9105"/>
    </row>
    <row r="9106" spans="3:3">
      <c r="C9106"/>
    </row>
    <row r="9107" spans="3:3">
      <c r="C9107"/>
    </row>
    <row r="9108" spans="3:3">
      <c r="C9108"/>
    </row>
    <row r="9109" spans="3:3">
      <c r="C9109"/>
    </row>
    <row r="9110" spans="3:3">
      <c r="C9110"/>
    </row>
    <row r="9111" spans="3:3">
      <c r="C9111"/>
    </row>
    <row r="9112" spans="3:3">
      <c r="C9112"/>
    </row>
    <row r="9113" spans="3:3">
      <c r="C9113"/>
    </row>
    <row r="9114" spans="3:3">
      <c r="C9114"/>
    </row>
    <row r="9115" spans="3:3">
      <c r="C9115"/>
    </row>
    <row r="9116" spans="3:3">
      <c r="C9116"/>
    </row>
    <row r="9117" spans="3:3">
      <c r="C9117"/>
    </row>
    <row r="9118" spans="3:3">
      <c r="C9118"/>
    </row>
    <row r="9119" spans="3:3">
      <c r="C9119"/>
    </row>
    <row r="9120" spans="3:3">
      <c r="C9120"/>
    </row>
    <row r="9121" spans="3:3">
      <c r="C9121"/>
    </row>
    <row r="9122" spans="3:3">
      <c r="C9122"/>
    </row>
    <row r="9123" spans="3:3">
      <c r="C9123"/>
    </row>
    <row r="9124" spans="3:3">
      <c r="C9124"/>
    </row>
    <row r="9125" spans="3:3">
      <c r="C9125"/>
    </row>
    <row r="9126" spans="3:3">
      <c r="C9126"/>
    </row>
    <row r="9127" spans="3:3">
      <c r="C9127"/>
    </row>
    <row r="9128" spans="3:3">
      <c r="C9128"/>
    </row>
    <row r="9129" spans="3:3">
      <c r="C9129"/>
    </row>
    <row r="9130" spans="3:3">
      <c r="C9130"/>
    </row>
    <row r="9131" spans="3:3">
      <c r="C9131"/>
    </row>
    <row r="9132" spans="3:3">
      <c r="C9132"/>
    </row>
    <row r="9133" spans="3:3">
      <c r="C9133"/>
    </row>
    <row r="9134" spans="3:3">
      <c r="C9134"/>
    </row>
    <row r="9135" spans="3:3">
      <c r="C9135"/>
    </row>
    <row r="9136" spans="3:3">
      <c r="C9136"/>
    </row>
    <row r="9137" spans="3:3">
      <c r="C9137"/>
    </row>
    <row r="9138" spans="3:3">
      <c r="C9138"/>
    </row>
    <row r="9139" spans="3:3">
      <c r="C9139"/>
    </row>
    <row r="9140" spans="3:3">
      <c r="C9140"/>
    </row>
    <row r="9141" spans="3:3">
      <c r="C9141"/>
    </row>
    <row r="9142" spans="3:3">
      <c r="C9142"/>
    </row>
    <row r="9143" spans="3:3">
      <c r="C9143"/>
    </row>
    <row r="9144" spans="3:3">
      <c r="C9144"/>
    </row>
    <row r="9145" spans="3:3">
      <c r="C9145"/>
    </row>
    <row r="9146" spans="3:3">
      <c r="C9146"/>
    </row>
    <row r="9147" spans="3:3">
      <c r="C9147"/>
    </row>
    <row r="9148" spans="3:3">
      <c r="C9148"/>
    </row>
    <row r="9149" spans="3:3">
      <c r="C9149"/>
    </row>
    <row r="9150" spans="3:3">
      <c r="C9150"/>
    </row>
    <row r="9151" spans="3:3">
      <c r="C9151"/>
    </row>
    <row r="9152" spans="3:3">
      <c r="C9152"/>
    </row>
    <row r="9153" spans="3:3">
      <c r="C9153"/>
    </row>
    <row r="9154" spans="3:3">
      <c r="C9154"/>
    </row>
    <row r="9155" spans="3:3">
      <c r="C9155"/>
    </row>
    <row r="9156" spans="3:3">
      <c r="C9156"/>
    </row>
    <row r="9157" spans="3:3">
      <c r="C9157"/>
    </row>
    <row r="9158" spans="3:3">
      <c r="C9158"/>
    </row>
    <row r="9159" spans="3:3">
      <c r="C9159"/>
    </row>
    <row r="9160" spans="3:3">
      <c r="C9160"/>
    </row>
    <row r="9161" spans="3:3">
      <c r="C9161"/>
    </row>
    <row r="9162" spans="3:3">
      <c r="C9162"/>
    </row>
    <row r="9163" spans="3:3">
      <c r="C9163"/>
    </row>
    <row r="9164" spans="3:3">
      <c r="C9164"/>
    </row>
    <row r="9165" spans="3:3">
      <c r="C9165"/>
    </row>
    <row r="9166" spans="3:3">
      <c r="C9166"/>
    </row>
    <row r="9167" spans="3:3">
      <c r="C9167"/>
    </row>
    <row r="9168" spans="3:3">
      <c r="C9168"/>
    </row>
    <row r="9169" spans="3:3">
      <c r="C9169"/>
    </row>
    <row r="9170" spans="3:3">
      <c r="C9170"/>
    </row>
    <row r="9171" spans="3:3">
      <c r="C9171"/>
    </row>
    <row r="9172" spans="3:3">
      <c r="C9172"/>
    </row>
    <row r="9173" spans="3:3">
      <c r="C9173"/>
    </row>
    <row r="9174" spans="3:3">
      <c r="C9174"/>
    </row>
    <row r="9175" spans="3:3">
      <c r="C9175"/>
    </row>
    <row r="9176" spans="3:3">
      <c r="C9176"/>
    </row>
    <row r="9177" spans="3:3">
      <c r="C9177"/>
    </row>
    <row r="9178" spans="3:3">
      <c r="C9178"/>
    </row>
    <row r="9179" spans="3:3">
      <c r="C9179"/>
    </row>
    <row r="9180" spans="3:3">
      <c r="C9180"/>
    </row>
    <row r="9181" spans="3:3">
      <c r="C9181"/>
    </row>
    <row r="9182" spans="3:3">
      <c r="C9182"/>
    </row>
    <row r="9183" spans="3:3">
      <c r="C9183"/>
    </row>
    <row r="9184" spans="3:3">
      <c r="C9184"/>
    </row>
    <row r="9185" spans="3:3">
      <c r="C9185"/>
    </row>
    <row r="9186" spans="3:3">
      <c r="C9186"/>
    </row>
    <row r="9187" spans="3:3">
      <c r="C9187"/>
    </row>
    <row r="9188" spans="3:3">
      <c r="C9188"/>
    </row>
    <row r="9189" spans="3:3">
      <c r="C9189"/>
    </row>
    <row r="9190" spans="3:3">
      <c r="C9190"/>
    </row>
    <row r="9191" spans="3:3">
      <c r="C9191"/>
    </row>
    <row r="9192" spans="3:3">
      <c r="C9192"/>
    </row>
    <row r="9193" spans="3:3">
      <c r="C9193"/>
    </row>
    <row r="9194" spans="3:3">
      <c r="C9194"/>
    </row>
    <row r="9195" spans="3:3">
      <c r="C9195"/>
    </row>
    <row r="9196" spans="3:3">
      <c r="C9196"/>
    </row>
    <row r="9197" spans="3:3">
      <c r="C9197"/>
    </row>
    <row r="9198" spans="3:3">
      <c r="C9198"/>
    </row>
    <row r="9199" spans="3:3">
      <c r="C9199"/>
    </row>
    <row r="9200" spans="3:3">
      <c r="C9200"/>
    </row>
    <row r="9201" spans="3:3">
      <c r="C9201"/>
    </row>
    <row r="9202" spans="3:3">
      <c r="C9202"/>
    </row>
    <row r="9203" spans="3:3">
      <c r="C9203"/>
    </row>
    <row r="9204" spans="3:3">
      <c r="C9204"/>
    </row>
    <row r="9205" spans="3:3">
      <c r="C9205"/>
    </row>
    <row r="9206" spans="3:3">
      <c r="C9206"/>
    </row>
    <row r="9207" spans="3:3">
      <c r="C9207"/>
    </row>
    <row r="9208" spans="3:3">
      <c r="C9208"/>
    </row>
    <row r="9209" spans="3:3">
      <c r="C9209"/>
    </row>
    <row r="9210" spans="3:3">
      <c r="C9210"/>
    </row>
    <row r="9211" spans="3:3">
      <c r="C9211"/>
    </row>
    <row r="9212" spans="3:3">
      <c r="C9212"/>
    </row>
    <row r="9213" spans="3:3">
      <c r="C9213"/>
    </row>
    <row r="9214" spans="3:3">
      <c r="C9214"/>
    </row>
    <row r="9215" spans="3:3">
      <c r="C9215"/>
    </row>
    <row r="9216" spans="3:3">
      <c r="C9216"/>
    </row>
    <row r="9217" spans="3:3">
      <c r="C9217"/>
    </row>
    <row r="9218" spans="3:3">
      <c r="C9218"/>
    </row>
    <row r="9219" spans="3:3">
      <c r="C9219"/>
    </row>
    <row r="9220" spans="3:3">
      <c r="C9220"/>
    </row>
    <row r="9221" spans="3:3">
      <c r="C9221"/>
    </row>
    <row r="9222" spans="3:3">
      <c r="C9222"/>
    </row>
    <row r="9223" spans="3:3">
      <c r="C9223"/>
    </row>
    <row r="9224" spans="3:3">
      <c r="C9224"/>
    </row>
    <row r="9225" spans="3:3">
      <c r="C9225"/>
    </row>
    <row r="9226" spans="3:3">
      <c r="C9226"/>
    </row>
    <row r="9227" spans="3:3">
      <c r="C9227"/>
    </row>
    <row r="9228" spans="3:3">
      <c r="C9228"/>
    </row>
    <row r="9229" spans="3:3">
      <c r="C9229"/>
    </row>
    <row r="9230" spans="3:3">
      <c r="C9230"/>
    </row>
    <row r="9231" spans="3:3">
      <c r="C9231"/>
    </row>
    <row r="9232" spans="3:3">
      <c r="C9232"/>
    </row>
    <row r="9233" spans="3:3">
      <c r="C9233"/>
    </row>
    <row r="9234" spans="3:3">
      <c r="C9234"/>
    </row>
    <row r="9235" spans="3:3">
      <c r="C9235"/>
    </row>
    <row r="9236" spans="3:3">
      <c r="C9236"/>
    </row>
    <row r="9237" spans="3:3">
      <c r="C9237"/>
    </row>
    <row r="9238" spans="3:3">
      <c r="C9238"/>
    </row>
    <row r="9239" spans="3:3">
      <c r="C9239"/>
    </row>
    <row r="9240" spans="3:3">
      <c r="C9240"/>
    </row>
    <row r="9241" spans="3:3">
      <c r="C9241"/>
    </row>
    <row r="9242" spans="3:3">
      <c r="C9242"/>
    </row>
    <row r="9243" spans="3:3">
      <c r="C9243"/>
    </row>
    <row r="9244" spans="3:3">
      <c r="C9244"/>
    </row>
    <row r="9245" spans="3:3">
      <c r="C9245"/>
    </row>
    <row r="9246" spans="3:3">
      <c r="C9246"/>
    </row>
    <row r="9247" spans="3:3">
      <c r="C9247"/>
    </row>
    <row r="9248" spans="3:3">
      <c r="C9248"/>
    </row>
    <row r="9249" spans="3:3">
      <c r="C9249"/>
    </row>
    <row r="9250" spans="3:3">
      <c r="C9250"/>
    </row>
    <row r="9251" spans="3:3">
      <c r="C9251"/>
    </row>
    <row r="9252" spans="3:3">
      <c r="C9252"/>
    </row>
    <row r="9253" spans="3:3">
      <c r="C9253"/>
    </row>
    <row r="9254" spans="3:3">
      <c r="C9254"/>
    </row>
    <row r="9255" spans="3:3">
      <c r="C9255"/>
    </row>
    <row r="9256" spans="3:3">
      <c r="C9256"/>
    </row>
    <row r="9257" spans="3:3">
      <c r="C9257"/>
    </row>
    <row r="9258" spans="3:3">
      <c r="C9258"/>
    </row>
    <row r="9259" spans="3:3">
      <c r="C9259"/>
    </row>
    <row r="9260" spans="3:3">
      <c r="C9260"/>
    </row>
    <row r="9261" spans="3:3">
      <c r="C9261"/>
    </row>
    <row r="9262" spans="3:3">
      <c r="C9262"/>
    </row>
    <row r="9263" spans="3:3">
      <c r="C9263"/>
    </row>
    <row r="9264" spans="3:3">
      <c r="C9264"/>
    </row>
    <row r="9265" spans="3:3">
      <c r="C9265"/>
    </row>
    <row r="9266" spans="3:3">
      <c r="C9266"/>
    </row>
    <row r="9267" spans="3:3">
      <c r="C9267"/>
    </row>
    <row r="9268" spans="3:3">
      <c r="C9268"/>
    </row>
    <row r="9269" spans="3:3">
      <c r="C9269"/>
    </row>
    <row r="9270" spans="3:3">
      <c r="C9270"/>
    </row>
    <row r="9271" spans="3:3">
      <c r="C9271"/>
    </row>
    <row r="9272" spans="3:3">
      <c r="C9272"/>
    </row>
    <row r="9273" spans="3:3">
      <c r="C9273"/>
    </row>
    <row r="9274" spans="3:3">
      <c r="C9274"/>
    </row>
    <row r="9275" spans="3:3">
      <c r="C9275"/>
    </row>
    <row r="9276" spans="3:3">
      <c r="C9276"/>
    </row>
    <row r="9277" spans="3:3">
      <c r="C9277"/>
    </row>
    <row r="9278" spans="3:3">
      <c r="C9278"/>
    </row>
    <row r="9279" spans="3:3">
      <c r="C9279"/>
    </row>
    <row r="9280" spans="3:3">
      <c r="C9280"/>
    </row>
    <row r="9281" spans="3:3">
      <c r="C9281"/>
    </row>
    <row r="9282" spans="3:3">
      <c r="C9282"/>
    </row>
    <row r="9283" spans="3:3">
      <c r="C9283"/>
    </row>
    <row r="9284" spans="3:3">
      <c r="C9284"/>
    </row>
    <row r="9285" spans="3:3">
      <c r="C9285"/>
    </row>
    <row r="9286" spans="3:3">
      <c r="C9286"/>
    </row>
    <row r="9287" spans="3:3">
      <c r="C9287"/>
    </row>
    <row r="9288" spans="3:3">
      <c r="C9288"/>
    </row>
    <row r="9289" spans="3:3">
      <c r="C9289"/>
    </row>
    <row r="9290" spans="3:3">
      <c r="C9290"/>
    </row>
    <row r="9291" spans="3:3">
      <c r="C9291"/>
    </row>
    <row r="9292" spans="3:3">
      <c r="C9292"/>
    </row>
    <row r="9293" spans="3:3">
      <c r="C9293"/>
    </row>
    <row r="9294" spans="3:3">
      <c r="C9294"/>
    </row>
    <row r="9295" spans="3:3">
      <c r="C9295"/>
    </row>
    <row r="9296" spans="3:3">
      <c r="C9296"/>
    </row>
    <row r="9297" spans="3:3">
      <c r="C9297"/>
    </row>
    <row r="9298" spans="3:3">
      <c r="C9298"/>
    </row>
    <row r="9299" spans="3:3">
      <c r="C9299"/>
    </row>
    <row r="9300" spans="3:3">
      <c r="C9300"/>
    </row>
    <row r="9301" spans="3:3">
      <c r="C9301"/>
    </row>
    <row r="9302" spans="3:3">
      <c r="C9302"/>
    </row>
    <row r="9303" spans="3:3">
      <c r="C9303"/>
    </row>
    <row r="9304" spans="3:3">
      <c r="C9304"/>
    </row>
    <row r="9305" spans="3:3">
      <c r="C9305"/>
    </row>
    <row r="9306" spans="3:3">
      <c r="C9306"/>
    </row>
    <row r="9307" spans="3:3">
      <c r="C9307"/>
    </row>
    <row r="9308" spans="3:3">
      <c r="C9308"/>
    </row>
    <row r="9309" spans="3:3">
      <c r="C9309"/>
    </row>
    <row r="9310" spans="3:3">
      <c r="C9310"/>
    </row>
    <row r="9311" spans="3:3">
      <c r="C9311"/>
    </row>
    <row r="9312" spans="3:3">
      <c r="C9312"/>
    </row>
    <row r="9313" spans="3:3">
      <c r="C9313"/>
    </row>
    <row r="9314" spans="3:3">
      <c r="C9314"/>
    </row>
    <row r="9315" spans="3:3">
      <c r="C9315"/>
    </row>
    <row r="9316" spans="3:3">
      <c r="C9316"/>
    </row>
    <row r="9317" spans="3:3">
      <c r="C9317"/>
    </row>
    <row r="9318" spans="3:3">
      <c r="C9318"/>
    </row>
    <row r="9319" spans="3:3">
      <c r="C9319"/>
    </row>
    <row r="9320" spans="3:3">
      <c r="C9320"/>
    </row>
    <row r="9321" spans="3:3">
      <c r="C9321"/>
    </row>
    <row r="9322" spans="3:3">
      <c r="C9322"/>
    </row>
    <row r="9323" spans="3:3">
      <c r="C9323"/>
    </row>
    <row r="9324" spans="3:3">
      <c r="C9324"/>
    </row>
    <row r="9325" spans="3:3">
      <c r="C9325"/>
    </row>
    <row r="9326" spans="3:3">
      <c r="C9326"/>
    </row>
    <row r="9327" spans="3:3">
      <c r="C9327"/>
    </row>
    <row r="9328" spans="3:3">
      <c r="C9328"/>
    </row>
    <row r="9329" spans="3:3">
      <c r="C9329"/>
    </row>
    <row r="9330" spans="3:3">
      <c r="C9330"/>
    </row>
    <row r="9331" spans="3:3">
      <c r="C9331"/>
    </row>
    <row r="9332" spans="3:3">
      <c r="C9332"/>
    </row>
    <row r="9333" spans="3:3">
      <c r="C9333"/>
    </row>
    <row r="9334" spans="3:3">
      <c r="C9334"/>
    </row>
    <row r="9335" spans="3:3">
      <c r="C9335"/>
    </row>
    <row r="9336" spans="3:3">
      <c r="C9336"/>
    </row>
    <row r="9337" spans="3:3">
      <c r="C9337"/>
    </row>
    <row r="9338" spans="3:3">
      <c r="C9338"/>
    </row>
    <row r="9339" spans="3:3">
      <c r="C9339"/>
    </row>
    <row r="9340" spans="3:3">
      <c r="C9340"/>
    </row>
    <row r="9341" spans="3:3">
      <c r="C9341"/>
    </row>
    <row r="9342" spans="3:3">
      <c r="C9342"/>
    </row>
    <row r="9343" spans="3:3">
      <c r="C9343"/>
    </row>
    <row r="9344" spans="3:3">
      <c r="C9344"/>
    </row>
    <row r="9345" spans="3:3">
      <c r="C9345"/>
    </row>
    <row r="9346" spans="3:3">
      <c r="C9346"/>
    </row>
    <row r="9347" spans="3:3">
      <c r="C9347"/>
    </row>
    <row r="9348" spans="3:3">
      <c r="C9348"/>
    </row>
    <row r="9349" spans="3:3">
      <c r="C9349"/>
    </row>
    <row r="9350" spans="3:3">
      <c r="C9350"/>
    </row>
    <row r="9351" spans="3:3">
      <c r="C9351"/>
    </row>
    <row r="9352" spans="3:3">
      <c r="C9352"/>
    </row>
    <row r="9353" spans="3:3">
      <c r="C9353"/>
    </row>
    <row r="9354" spans="3:3">
      <c r="C9354"/>
    </row>
    <row r="9355" spans="3:3">
      <c r="C9355"/>
    </row>
    <row r="9356" spans="3:3">
      <c r="C9356"/>
    </row>
    <row r="9357" spans="3:3">
      <c r="C9357"/>
    </row>
    <row r="9358" spans="3:3">
      <c r="C9358"/>
    </row>
    <row r="9359" spans="3:3">
      <c r="C9359"/>
    </row>
    <row r="9360" spans="3:3">
      <c r="C9360"/>
    </row>
    <row r="9361" spans="3:3">
      <c r="C9361"/>
    </row>
    <row r="9362" spans="3:3">
      <c r="C9362"/>
    </row>
    <row r="9363" spans="3:3">
      <c r="C9363"/>
    </row>
    <row r="9364" spans="3:3">
      <c r="C9364"/>
    </row>
    <row r="9365" spans="3:3">
      <c r="C9365"/>
    </row>
    <row r="9366" spans="3:3">
      <c r="C9366"/>
    </row>
    <row r="9367" spans="3:3">
      <c r="C9367"/>
    </row>
    <row r="9368" spans="3:3">
      <c r="C9368"/>
    </row>
    <row r="9369" spans="3:3">
      <c r="C9369"/>
    </row>
    <row r="9370" spans="3:3">
      <c r="C9370"/>
    </row>
    <row r="9371" spans="3:3">
      <c r="C9371"/>
    </row>
    <row r="9372" spans="3:3">
      <c r="C9372"/>
    </row>
    <row r="9373" spans="3:3">
      <c r="C9373"/>
    </row>
    <row r="9374" spans="3:3">
      <c r="C9374"/>
    </row>
    <row r="9375" spans="3:3">
      <c r="C9375"/>
    </row>
    <row r="9376" spans="3:3">
      <c r="C9376"/>
    </row>
    <row r="9377" spans="3:3">
      <c r="C9377"/>
    </row>
    <row r="9378" spans="3:3">
      <c r="C9378"/>
    </row>
    <row r="9379" spans="3:3">
      <c r="C9379"/>
    </row>
    <row r="9380" spans="3:3">
      <c r="C9380"/>
    </row>
    <row r="9381" spans="3:3">
      <c r="C9381"/>
    </row>
    <row r="9382" spans="3:3">
      <c r="C9382"/>
    </row>
    <row r="9383" spans="3:3">
      <c r="C9383"/>
    </row>
    <row r="9384" spans="3:3">
      <c r="C9384"/>
    </row>
    <row r="9385" spans="3:3">
      <c r="C9385"/>
    </row>
    <row r="9386" spans="3:3">
      <c r="C9386"/>
    </row>
    <row r="9387" spans="3:3">
      <c r="C9387"/>
    </row>
    <row r="9388" spans="3:3">
      <c r="C9388"/>
    </row>
    <row r="9389" spans="3:3">
      <c r="C9389"/>
    </row>
    <row r="9390" spans="3:3">
      <c r="C9390"/>
    </row>
    <row r="9391" spans="3:3">
      <c r="C9391"/>
    </row>
    <row r="9392" spans="3:3">
      <c r="C9392"/>
    </row>
    <row r="9393" spans="3:3">
      <c r="C9393"/>
    </row>
    <row r="9394" spans="3:3">
      <c r="C9394"/>
    </row>
    <row r="9395" spans="3:3">
      <c r="C9395"/>
    </row>
    <row r="9396" spans="3:3">
      <c r="C9396"/>
    </row>
    <row r="9397" spans="3:3">
      <c r="C9397"/>
    </row>
    <row r="9398" spans="3:3">
      <c r="C9398"/>
    </row>
    <row r="9399" spans="3:3">
      <c r="C9399"/>
    </row>
    <row r="9400" spans="3:3">
      <c r="C9400"/>
    </row>
    <row r="9401" spans="3:3">
      <c r="C9401"/>
    </row>
    <row r="9402" spans="3:3">
      <c r="C9402"/>
    </row>
    <row r="9403" spans="3:3">
      <c r="C9403"/>
    </row>
    <row r="9404" spans="3:3">
      <c r="C9404"/>
    </row>
    <row r="9405" spans="3:3">
      <c r="C9405"/>
    </row>
    <row r="9406" spans="3:3">
      <c r="C9406"/>
    </row>
    <row r="9407" spans="3:3">
      <c r="C9407"/>
    </row>
    <row r="9408" spans="3:3">
      <c r="C9408"/>
    </row>
    <row r="9409" spans="3:3">
      <c r="C9409"/>
    </row>
    <row r="9410" spans="3:3">
      <c r="C9410"/>
    </row>
    <row r="9411" spans="3:3">
      <c r="C9411"/>
    </row>
    <row r="9412" spans="3:3">
      <c r="C9412"/>
    </row>
    <row r="9413" spans="3:3">
      <c r="C9413"/>
    </row>
    <row r="9414" spans="3:3">
      <c r="C9414"/>
    </row>
    <row r="9415" spans="3:3">
      <c r="C9415"/>
    </row>
    <row r="9416" spans="3:3">
      <c r="C9416"/>
    </row>
    <row r="9417" spans="3:3">
      <c r="C9417"/>
    </row>
    <row r="9418" spans="3:3">
      <c r="C9418"/>
    </row>
    <row r="9419" spans="3:3">
      <c r="C9419"/>
    </row>
    <row r="9420" spans="3:3">
      <c r="C9420"/>
    </row>
    <row r="9421" spans="3:3">
      <c r="C9421"/>
    </row>
    <row r="9422" spans="3:3">
      <c r="C9422"/>
    </row>
    <row r="9423" spans="3:3">
      <c r="C9423"/>
    </row>
    <row r="9424" spans="3:3">
      <c r="C9424"/>
    </row>
    <row r="9425" spans="3:3">
      <c r="C9425"/>
    </row>
    <row r="9426" spans="3:3">
      <c r="C9426"/>
    </row>
    <row r="9427" spans="3:3">
      <c r="C9427"/>
    </row>
    <row r="9428" spans="3:3">
      <c r="C9428"/>
    </row>
    <row r="9429" spans="3:3">
      <c r="C9429"/>
    </row>
    <row r="9430" spans="3:3">
      <c r="C9430"/>
    </row>
    <row r="9431" spans="3:3">
      <c r="C9431"/>
    </row>
    <row r="9432" spans="3:3">
      <c r="C9432"/>
    </row>
    <row r="9433" spans="3:3">
      <c r="C9433"/>
    </row>
    <row r="9434" spans="3:3">
      <c r="C9434"/>
    </row>
    <row r="9435" spans="3:3">
      <c r="C9435"/>
    </row>
    <row r="9436" spans="3:3">
      <c r="C9436"/>
    </row>
    <row r="9437" spans="3:3">
      <c r="C9437"/>
    </row>
    <row r="9438" spans="3:3">
      <c r="C9438"/>
    </row>
    <row r="9439" spans="3:3">
      <c r="C9439"/>
    </row>
    <row r="9440" spans="3:3">
      <c r="C9440"/>
    </row>
    <row r="9441" spans="3:3">
      <c r="C9441"/>
    </row>
    <row r="9442" spans="3:3">
      <c r="C9442"/>
    </row>
    <row r="9443" spans="3:3">
      <c r="C9443"/>
    </row>
    <row r="9444" spans="3:3">
      <c r="C9444"/>
    </row>
    <row r="9445" spans="3:3">
      <c r="C9445"/>
    </row>
    <row r="9446" spans="3:3">
      <c r="C9446"/>
    </row>
    <row r="9447" spans="3:3">
      <c r="C9447"/>
    </row>
    <row r="9448" spans="3:3">
      <c r="C9448"/>
    </row>
    <row r="9449" spans="3:3">
      <c r="C9449"/>
    </row>
    <row r="9450" spans="3:3">
      <c r="C9450"/>
    </row>
    <row r="9451" spans="3:3">
      <c r="C9451"/>
    </row>
    <row r="9452" spans="3:3">
      <c r="C9452"/>
    </row>
    <row r="9453" spans="3:3">
      <c r="C9453"/>
    </row>
    <row r="9454" spans="3:3">
      <c r="C9454"/>
    </row>
    <row r="9455" spans="3:3">
      <c r="C9455"/>
    </row>
    <row r="9456" spans="3:3">
      <c r="C9456"/>
    </row>
    <row r="9457" spans="3:3">
      <c r="C9457"/>
    </row>
    <row r="9458" spans="3:3">
      <c r="C9458"/>
    </row>
    <row r="9459" spans="3:3">
      <c r="C9459"/>
    </row>
    <row r="9460" spans="3:3">
      <c r="C9460"/>
    </row>
    <row r="9461" spans="3:3">
      <c r="C9461"/>
    </row>
    <row r="9462" spans="3:3">
      <c r="C9462"/>
    </row>
    <row r="9463" spans="3:3">
      <c r="C9463"/>
    </row>
    <row r="9464" spans="3:3">
      <c r="C9464"/>
    </row>
    <row r="9465" spans="3:3">
      <c r="C9465"/>
    </row>
    <row r="9466" spans="3:3">
      <c r="C9466"/>
    </row>
    <row r="9467" spans="3:3">
      <c r="C9467"/>
    </row>
    <row r="9468" spans="3:3">
      <c r="C9468"/>
    </row>
    <row r="9469" spans="3:3">
      <c r="C9469"/>
    </row>
    <row r="9470" spans="3:3">
      <c r="C9470"/>
    </row>
    <row r="9471" spans="3:3">
      <c r="C9471"/>
    </row>
    <row r="9472" spans="3:3">
      <c r="C9472"/>
    </row>
    <row r="9473" spans="3:3">
      <c r="C9473"/>
    </row>
    <row r="9474" spans="3:3">
      <c r="C9474"/>
    </row>
    <row r="9475" spans="3:3">
      <c r="C9475"/>
    </row>
    <row r="9476" spans="3:3">
      <c r="C9476"/>
    </row>
    <row r="9477" spans="3:3">
      <c r="C9477"/>
    </row>
    <row r="9478" spans="3:3">
      <c r="C9478"/>
    </row>
    <row r="9479" spans="3:3">
      <c r="C9479"/>
    </row>
    <row r="9480" spans="3:3">
      <c r="C9480"/>
    </row>
    <row r="9481" spans="3:3">
      <c r="C9481"/>
    </row>
    <row r="9482" spans="3:3">
      <c r="C9482"/>
    </row>
    <row r="9483" spans="3:3">
      <c r="C9483"/>
    </row>
    <row r="9484" spans="3:3">
      <c r="C9484"/>
    </row>
    <row r="9485" spans="3:3">
      <c r="C9485"/>
    </row>
    <row r="9486" spans="3:3">
      <c r="C9486"/>
    </row>
    <row r="9487" spans="3:3">
      <c r="C9487"/>
    </row>
    <row r="9488" spans="3:3">
      <c r="C9488"/>
    </row>
    <row r="9489" spans="3:3">
      <c r="C9489"/>
    </row>
    <row r="9490" spans="3:3">
      <c r="C9490"/>
    </row>
    <row r="9491" spans="3:3">
      <c r="C9491"/>
    </row>
    <row r="9492" spans="3:3">
      <c r="C9492"/>
    </row>
    <row r="9493" spans="3:3">
      <c r="C9493"/>
    </row>
    <row r="9494" spans="3:3">
      <c r="C9494"/>
    </row>
    <row r="9495" spans="3:3">
      <c r="C9495"/>
    </row>
    <row r="9496" spans="3:3">
      <c r="C9496"/>
    </row>
    <row r="9497" spans="3:3">
      <c r="C9497"/>
    </row>
    <row r="9498" spans="3:3">
      <c r="C9498"/>
    </row>
    <row r="9499" spans="3:3">
      <c r="C9499"/>
    </row>
    <row r="9500" spans="3:3">
      <c r="C9500"/>
    </row>
    <row r="9501" spans="3:3">
      <c r="C9501"/>
    </row>
    <row r="9502" spans="3:3">
      <c r="C9502"/>
    </row>
    <row r="9503" spans="3:3">
      <c r="C9503"/>
    </row>
    <row r="9504" spans="3:3">
      <c r="C9504"/>
    </row>
    <row r="9505" spans="3:3">
      <c r="C9505"/>
    </row>
    <row r="9506" spans="3:3">
      <c r="C9506"/>
    </row>
    <row r="9507" spans="3:3">
      <c r="C9507"/>
    </row>
    <row r="9508" spans="3:3">
      <c r="C9508"/>
    </row>
    <row r="9509" spans="3:3">
      <c r="C9509"/>
    </row>
    <row r="9510" spans="3:3">
      <c r="C9510"/>
    </row>
    <row r="9511" spans="3:3">
      <c r="C9511"/>
    </row>
    <row r="9512" spans="3:3">
      <c r="C9512"/>
    </row>
    <row r="9513" spans="3:3">
      <c r="C9513"/>
    </row>
    <row r="9514" spans="3:3">
      <c r="C9514"/>
    </row>
    <row r="9515" spans="3:3">
      <c r="C9515"/>
    </row>
    <row r="9516" spans="3:3">
      <c r="C9516"/>
    </row>
    <row r="9517" spans="3:3">
      <c r="C9517"/>
    </row>
    <row r="9518" spans="3:3">
      <c r="C9518"/>
    </row>
    <row r="9519" spans="3:3">
      <c r="C9519"/>
    </row>
    <row r="9520" spans="3:3">
      <c r="C9520"/>
    </row>
    <row r="9521" spans="3:3">
      <c r="C9521"/>
    </row>
    <row r="9522" spans="3:3">
      <c r="C9522"/>
    </row>
    <row r="9523" spans="3:3">
      <c r="C9523"/>
    </row>
    <row r="9524" spans="3:3">
      <c r="C9524"/>
    </row>
    <row r="9525" spans="3:3">
      <c r="C9525"/>
    </row>
    <row r="9526" spans="3:3">
      <c r="C9526"/>
    </row>
    <row r="9527" spans="3:3">
      <c r="C9527"/>
    </row>
    <row r="9528" spans="3:3">
      <c r="C9528"/>
    </row>
    <row r="9529" spans="3:3">
      <c r="C9529"/>
    </row>
    <row r="9530" spans="3:3">
      <c r="C9530"/>
    </row>
    <row r="9531" spans="3:3">
      <c r="C9531"/>
    </row>
    <row r="9532" spans="3:3">
      <c r="C9532"/>
    </row>
    <row r="9533" spans="3:3">
      <c r="C9533"/>
    </row>
    <row r="9534" spans="3:3">
      <c r="C9534"/>
    </row>
    <row r="9535" spans="3:3">
      <c r="C9535"/>
    </row>
    <row r="9536" spans="3:3">
      <c r="C9536"/>
    </row>
    <row r="9537" spans="3:3">
      <c r="C9537"/>
    </row>
    <row r="9538" spans="3:3">
      <c r="C9538"/>
    </row>
    <row r="9539" spans="3:3">
      <c r="C9539"/>
    </row>
    <row r="9540" spans="3:3">
      <c r="C9540"/>
    </row>
    <row r="9541" spans="3:3">
      <c r="C9541"/>
    </row>
    <row r="9542" spans="3:3">
      <c r="C9542"/>
    </row>
    <row r="9543" spans="3:3">
      <c r="C9543"/>
    </row>
    <row r="9544" spans="3:3">
      <c r="C9544"/>
    </row>
    <row r="9545" spans="3:3">
      <c r="C9545"/>
    </row>
    <row r="9546" spans="3:3">
      <c r="C9546"/>
    </row>
    <row r="9547" spans="3:3">
      <c r="C9547"/>
    </row>
    <row r="9548" spans="3:3">
      <c r="C9548"/>
    </row>
    <row r="9549" spans="3:3">
      <c r="C9549"/>
    </row>
    <row r="9550" spans="3:3">
      <c r="C9550"/>
    </row>
    <row r="9551" spans="3:3">
      <c r="C9551"/>
    </row>
    <row r="9552" spans="3:3">
      <c r="C9552"/>
    </row>
    <row r="9553" spans="3:3">
      <c r="C9553"/>
    </row>
    <row r="9554" spans="3:3">
      <c r="C9554"/>
    </row>
    <row r="9555" spans="3:3">
      <c r="C9555"/>
    </row>
    <row r="9556" spans="3:3">
      <c r="C9556"/>
    </row>
    <row r="9557" spans="3:3">
      <c r="C9557"/>
    </row>
    <row r="9558" spans="3:3">
      <c r="C9558"/>
    </row>
    <row r="9559" spans="3:3">
      <c r="C9559"/>
    </row>
    <row r="9560" spans="3:3">
      <c r="C9560"/>
    </row>
    <row r="9561" spans="3:3">
      <c r="C9561"/>
    </row>
    <row r="9562" spans="3:3">
      <c r="C9562"/>
    </row>
    <row r="9563" spans="3:3">
      <c r="C9563"/>
    </row>
    <row r="9564" spans="3:3">
      <c r="C9564"/>
    </row>
    <row r="9565" spans="3:3">
      <c r="C9565"/>
    </row>
    <row r="9566" spans="3:3">
      <c r="C9566"/>
    </row>
    <row r="9567" spans="3:3">
      <c r="C9567"/>
    </row>
    <row r="9568" spans="3:3">
      <c r="C9568"/>
    </row>
    <row r="9569" spans="3:3">
      <c r="C9569"/>
    </row>
    <row r="9570" spans="3:3">
      <c r="C9570"/>
    </row>
    <row r="9571" spans="3:3">
      <c r="C9571"/>
    </row>
    <row r="9572" spans="3:3">
      <c r="C9572"/>
    </row>
    <row r="9573" spans="3:3">
      <c r="C9573"/>
    </row>
    <row r="9574" spans="3:3">
      <c r="C9574"/>
    </row>
    <row r="9575" spans="3:3">
      <c r="C9575"/>
    </row>
    <row r="9576" spans="3:3">
      <c r="C9576"/>
    </row>
    <row r="9577" spans="3:3">
      <c r="C9577"/>
    </row>
    <row r="9578" spans="3:3">
      <c r="C9578"/>
    </row>
    <row r="9579" spans="3:3">
      <c r="C9579"/>
    </row>
    <row r="9580" spans="3:3">
      <c r="C9580"/>
    </row>
    <row r="9581" spans="3:3">
      <c r="C9581"/>
    </row>
    <row r="9582" spans="3:3">
      <c r="C9582"/>
    </row>
    <row r="9583" spans="3:3">
      <c r="C9583"/>
    </row>
    <row r="9584" spans="3:3">
      <c r="C9584"/>
    </row>
    <row r="9585" spans="3:3">
      <c r="C9585"/>
    </row>
    <row r="9586" spans="3:3">
      <c r="C9586"/>
    </row>
    <row r="9587" spans="3:3">
      <c r="C9587"/>
    </row>
    <row r="9588" spans="3:3">
      <c r="C9588"/>
    </row>
    <row r="9589" spans="3:3">
      <c r="C9589"/>
    </row>
    <row r="9590" spans="3:3">
      <c r="C9590"/>
    </row>
    <row r="9591" spans="3:3">
      <c r="C9591"/>
    </row>
    <row r="9592" spans="3:3">
      <c r="C9592"/>
    </row>
    <row r="9593" spans="3:3">
      <c r="C9593"/>
    </row>
    <row r="9594" spans="3:3">
      <c r="C9594"/>
    </row>
    <row r="9595" spans="3:3">
      <c r="C9595"/>
    </row>
    <row r="9596" spans="3:3">
      <c r="C9596"/>
    </row>
    <row r="9597" spans="3:3">
      <c r="C9597"/>
    </row>
    <row r="9598" spans="3:3">
      <c r="C9598"/>
    </row>
    <row r="9599" spans="3:3">
      <c r="C9599"/>
    </row>
    <row r="9600" spans="3:3">
      <c r="C9600"/>
    </row>
    <row r="9601" spans="3:3">
      <c r="C9601"/>
    </row>
    <row r="9602" spans="3:3">
      <c r="C9602"/>
    </row>
    <row r="9603" spans="3:3">
      <c r="C9603"/>
    </row>
    <row r="9604" spans="3:3">
      <c r="C9604"/>
    </row>
    <row r="9605" spans="3:3">
      <c r="C9605"/>
    </row>
    <row r="9606" spans="3:3">
      <c r="C9606"/>
    </row>
    <row r="9607" spans="3:3">
      <c r="C9607"/>
    </row>
    <row r="9608" spans="3:3">
      <c r="C9608"/>
    </row>
    <row r="9609" spans="3:3">
      <c r="C9609"/>
    </row>
    <row r="9610" spans="3:3">
      <c r="C9610"/>
    </row>
    <row r="9611" spans="3:3">
      <c r="C9611"/>
    </row>
    <row r="9612" spans="3:3">
      <c r="C9612"/>
    </row>
    <row r="9613" spans="3:3">
      <c r="C9613"/>
    </row>
    <row r="9614" spans="3:3">
      <c r="C9614"/>
    </row>
    <row r="9615" spans="3:3">
      <c r="C9615"/>
    </row>
    <row r="9616" spans="3:3">
      <c r="C9616"/>
    </row>
    <row r="9617" spans="3:3">
      <c r="C9617"/>
    </row>
    <row r="9618" spans="3:3">
      <c r="C9618"/>
    </row>
    <row r="9619" spans="3:3">
      <c r="C9619"/>
    </row>
    <row r="9620" spans="3:3">
      <c r="C9620"/>
    </row>
    <row r="9621" spans="3:3">
      <c r="C9621"/>
    </row>
    <row r="9622" spans="3:3">
      <c r="C9622"/>
    </row>
    <row r="9623" spans="3:3">
      <c r="C9623"/>
    </row>
    <row r="9624" spans="3:3">
      <c r="C9624"/>
    </row>
    <row r="9625" spans="3:3">
      <c r="C9625"/>
    </row>
    <row r="9626" spans="3:3">
      <c r="C9626"/>
    </row>
    <row r="9627" spans="3:3">
      <c r="C9627"/>
    </row>
    <row r="9628" spans="3:3">
      <c r="C9628"/>
    </row>
    <row r="9629" spans="3:3">
      <c r="C9629"/>
    </row>
    <row r="9630" spans="3:3">
      <c r="C9630"/>
    </row>
    <row r="9631" spans="3:3">
      <c r="C9631"/>
    </row>
    <row r="9632" spans="3:3">
      <c r="C9632"/>
    </row>
    <row r="9633" spans="3:3">
      <c r="C9633"/>
    </row>
    <row r="9634" spans="3:3">
      <c r="C9634"/>
    </row>
    <row r="9635" spans="3:3">
      <c r="C9635"/>
    </row>
    <row r="9636" spans="3:3">
      <c r="C9636"/>
    </row>
    <row r="9637" spans="3:3">
      <c r="C9637"/>
    </row>
    <row r="9638" spans="3:3">
      <c r="C9638"/>
    </row>
    <row r="9639" spans="3:3">
      <c r="C9639"/>
    </row>
    <row r="9640" spans="3:3">
      <c r="C9640"/>
    </row>
    <row r="9641" spans="3:3">
      <c r="C9641"/>
    </row>
    <row r="9642" spans="3:3">
      <c r="C9642"/>
    </row>
    <row r="9643" spans="3:3">
      <c r="C9643"/>
    </row>
    <row r="9644" spans="3:3">
      <c r="C9644"/>
    </row>
    <row r="9645" spans="3:3">
      <c r="C9645"/>
    </row>
    <row r="9646" spans="3:3">
      <c r="C9646"/>
    </row>
    <row r="9647" spans="3:3">
      <c r="C9647"/>
    </row>
    <row r="9648" spans="3:3">
      <c r="C9648"/>
    </row>
    <row r="9649" spans="3:3">
      <c r="C9649"/>
    </row>
    <row r="9650" spans="3:3">
      <c r="C9650"/>
    </row>
    <row r="9651" spans="3:3">
      <c r="C9651"/>
    </row>
    <row r="9652" spans="3:3">
      <c r="C9652"/>
    </row>
    <row r="9653" spans="3:3">
      <c r="C9653"/>
    </row>
    <row r="9654" spans="3:3">
      <c r="C9654"/>
    </row>
    <row r="9655" spans="3:3">
      <c r="C9655"/>
    </row>
    <row r="9656" spans="3:3">
      <c r="C9656"/>
    </row>
    <row r="9657" spans="3:3">
      <c r="C9657"/>
    </row>
    <row r="9658" spans="3:3">
      <c r="C9658"/>
    </row>
    <row r="9659" spans="3:3">
      <c r="C9659"/>
    </row>
    <row r="9660" spans="3:3">
      <c r="C9660"/>
    </row>
    <row r="9661" spans="3:3">
      <c r="C9661"/>
    </row>
    <row r="9662" spans="3:3">
      <c r="C9662"/>
    </row>
    <row r="9663" spans="3:3">
      <c r="C9663"/>
    </row>
    <row r="9664" spans="3:3">
      <c r="C9664"/>
    </row>
    <row r="9665" spans="3:3">
      <c r="C9665"/>
    </row>
    <row r="9666" spans="3:3">
      <c r="C9666"/>
    </row>
    <row r="9667" spans="3:3">
      <c r="C9667"/>
    </row>
    <row r="9668" spans="3:3">
      <c r="C9668"/>
    </row>
    <row r="9669" spans="3:3">
      <c r="C9669"/>
    </row>
    <row r="9670" spans="3:3">
      <c r="C9670"/>
    </row>
    <row r="9671" spans="3:3">
      <c r="C9671"/>
    </row>
    <row r="9672" spans="3:3">
      <c r="C9672"/>
    </row>
    <row r="9673" spans="3:3">
      <c r="C9673"/>
    </row>
    <row r="9674" spans="3:3">
      <c r="C9674"/>
    </row>
    <row r="9675" spans="3:3">
      <c r="C9675"/>
    </row>
    <row r="9676" spans="3:3">
      <c r="C9676"/>
    </row>
    <row r="9677" spans="3:3">
      <c r="C9677"/>
    </row>
    <row r="9678" spans="3:3">
      <c r="C9678"/>
    </row>
    <row r="9679" spans="3:3">
      <c r="C9679"/>
    </row>
    <row r="9680" spans="3:3">
      <c r="C9680"/>
    </row>
    <row r="9681" spans="3:3">
      <c r="C9681"/>
    </row>
    <row r="9682" spans="3:3">
      <c r="C9682"/>
    </row>
    <row r="9683" spans="3:3">
      <c r="C9683"/>
    </row>
    <row r="9684" spans="3:3">
      <c r="C9684"/>
    </row>
    <row r="9685" spans="3:3">
      <c r="C9685"/>
    </row>
    <row r="9686" spans="3:3">
      <c r="C9686"/>
    </row>
    <row r="9687" spans="3:3">
      <c r="C9687"/>
    </row>
    <row r="9688" spans="3:3">
      <c r="C9688"/>
    </row>
    <row r="9689" spans="3:3">
      <c r="C9689"/>
    </row>
    <row r="9690" spans="3:3">
      <c r="C9690"/>
    </row>
    <row r="9691" spans="3:3">
      <c r="C9691"/>
    </row>
    <row r="9692" spans="3:3">
      <c r="C9692"/>
    </row>
    <row r="9693" spans="3:3">
      <c r="C9693"/>
    </row>
    <row r="9694" spans="3:3">
      <c r="C9694"/>
    </row>
    <row r="9695" spans="3:3">
      <c r="C9695"/>
    </row>
    <row r="9696" spans="3:3">
      <c r="C9696"/>
    </row>
    <row r="9697" spans="3:3">
      <c r="C9697"/>
    </row>
    <row r="9698" spans="3:3">
      <c r="C9698"/>
    </row>
    <row r="9699" spans="3:3">
      <c r="C9699"/>
    </row>
    <row r="9700" spans="3:3">
      <c r="C9700"/>
    </row>
    <row r="9701" spans="3:3">
      <c r="C9701"/>
    </row>
    <row r="9702" spans="3:3">
      <c r="C9702"/>
    </row>
    <row r="9703" spans="3:3">
      <c r="C9703"/>
    </row>
    <row r="9704" spans="3:3">
      <c r="C9704"/>
    </row>
    <row r="9705" spans="3:3">
      <c r="C9705"/>
    </row>
    <row r="9706" spans="3:3">
      <c r="C9706"/>
    </row>
    <row r="9707" spans="3:3">
      <c r="C9707"/>
    </row>
    <row r="9708" spans="3:3">
      <c r="C9708"/>
    </row>
    <row r="9709" spans="3:3">
      <c r="C9709"/>
    </row>
    <row r="9710" spans="3:3">
      <c r="C9710"/>
    </row>
    <row r="9711" spans="3:3">
      <c r="C9711"/>
    </row>
    <row r="9712" spans="3:3">
      <c r="C9712"/>
    </row>
    <row r="9713" spans="3:3">
      <c r="C9713"/>
    </row>
    <row r="9714" spans="3:3">
      <c r="C9714"/>
    </row>
    <row r="9715" spans="3:3">
      <c r="C9715"/>
    </row>
    <row r="9716" spans="3:3">
      <c r="C9716"/>
    </row>
    <row r="9717" spans="3:3">
      <c r="C9717"/>
    </row>
    <row r="9718" spans="3:3">
      <c r="C9718"/>
    </row>
    <row r="9719" spans="3:3">
      <c r="C9719"/>
    </row>
    <row r="9720" spans="3:3">
      <c r="C9720"/>
    </row>
    <row r="9721" spans="3:3">
      <c r="C9721"/>
    </row>
    <row r="9722" spans="3:3">
      <c r="C9722"/>
    </row>
    <row r="9723" spans="3:3">
      <c r="C9723"/>
    </row>
    <row r="9724" spans="3:3">
      <c r="C9724"/>
    </row>
    <row r="9725" spans="3:3">
      <c r="C9725"/>
    </row>
    <row r="9726" spans="3:3">
      <c r="C9726"/>
    </row>
    <row r="9727" spans="3:3">
      <c r="C9727"/>
    </row>
    <row r="9728" spans="3:3">
      <c r="C9728"/>
    </row>
    <row r="9729" spans="3:3">
      <c r="C9729"/>
    </row>
    <row r="9730" spans="3:3">
      <c r="C9730"/>
    </row>
    <row r="9731" spans="3:3">
      <c r="C9731"/>
    </row>
    <row r="9732" spans="3:3">
      <c r="C9732"/>
    </row>
    <row r="9733" spans="3:3">
      <c r="C9733"/>
    </row>
    <row r="9734" spans="3:3">
      <c r="C9734"/>
    </row>
    <row r="9735" spans="3:3">
      <c r="C9735"/>
    </row>
    <row r="9736" spans="3:3">
      <c r="C9736"/>
    </row>
    <row r="9737" spans="3:3">
      <c r="C9737"/>
    </row>
    <row r="9738" spans="3:3">
      <c r="C9738"/>
    </row>
    <row r="9739" spans="3:3">
      <c r="C9739"/>
    </row>
    <row r="9740" spans="3:3">
      <c r="C9740"/>
    </row>
    <row r="9741" spans="3:3">
      <c r="C9741"/>
    </row>
    <row r="9742" spans="3:3">
      <c r="C9742"/>
    </row>
    <row r="9743" spans="3:3">
      <c r="C9743"/>
    </row>
    <row r="9744" spans="3:3">
      <c r="C9744"/>
    </row>
    <row r="9745" spans="3:3">
      <c r="C9745"/>
    </row>
    <row r="9746" spans="3:3">
      <c r="C9746"/>
    </row>
    <row r="9747" spans="3:3">
      <c r="C9747"/>
    </row>
    <row r="9748" spans="3:3">
      <c r="C9748"/>
    </row>
    <row r="9749" spans="3:3">
      <c r="C9749"/>
    </row>
    <row r="9750" spans="3:3">
      <c r="C9750"/>
    </row>
    <row r="9751" spans="3:3">
      <c r="C9751"/>
    </row>
    <row r="9752" spans="3:3">
      <c r="C9752"/>
    </row>
    <row r="9753" spans="3:3">
      <c r="C9753"/>
    </row>
    <row r="9754" spans="3:3">
      <c r="C9754"/>
    </row>
    <row r="9755" spans="3:3">
      <c r="C9755"/>
    </row>
    <row r="9756" spans="3:3">
      <c r="C9756"/>
    </row>
    <row r="9757" spans="3:3">
      <c r="C9757"/>
    </row>
    <row r="9758" spans="3:3">
      <c r="C9758"/>
    </row>
    <row r="9759" spans="3:3">
      <c r="C9759"/>
    </row>
    <row r="9760" spans="3:3">
      <c r="C9760"/>
    </row>
    <row r="9761" spans="3:3">
      <c r="C9761"/>
    </row>
    <row r="9762" spans="3:3">
      <c r="C9762"/>
    </row>
    <row r="9763" spans="3:3">
      <c r="C9763"/>
    </row>
    <row r="9764" spans="3:3">
      <c r="C9764"/>
    </row>
    <row r="9765" spans="3:3">
      <c r="C9765"/>
    </row>
    <row r="9766" spans="3:3">
      <c r="C9766"/>
    </row>
    <row r="9767" spans="3:3">
      <c r="C9767"/>
    </row>
    <row r="9768" spans="3:3">
      <c r="C9768"/>
    </row>
    <row r="9769" spans="3:3">
      <c r="C9769"/>
    </row>
    <row r="9770" spans="3:3">
      <c r="C9770"/>
    </row>
    <row r="9771" spans="3:3">
      <c r="C9771"/>
    </row>
    <row r="9772" spans="3:3">
      <c r="C9772"/>
    </row>
    <row r="9773" spans="3:3">
      <c r="C9773"/>
    </row>
    <row r="9774" spans="3:3">
      <c r="C9774"/>
    </row>
    <row r="9775" spans="3:3">
      <c r="C9775"/>
    </row>
    <row r="9776" spans="3:3">
      <c r="C9776"/>
    </row>
    <row r="9777" spans="3:3">
      <c r="C9777"/>
    </row>
    <row r="9778" spans="3:3">
      <c r="C9778"/>
    </row>
    <row r="9779" spans="3:3">
      <c r="C9779"/>
    </row>
    <row r="9780" spans="3:3">
      <c r="C9780"/>
    </row>
    <row r="9781" spans="3:3">
      <c r="C9781"/>
    </row>
    <row r="9782" spans="3:3">
      <c r="C9782"/>
    </row>
    <row r="9783" spans="3:3">
      <c r="C9783"/>
    </row>
    <row r="9784" spans="3:3">
      <c r="C9784"/>
    </row>
    <row r="9785" spans="3:3">
      <c r="C9785"/>
    </row>
    <row r="9786" spans="3:3">
      <c r="C9786"/>
    </row>
    <row r="9787" spans="3:3">
      <c r="C9787"/>
    </row>
    <row r="9788" spans="3:3">
      <c r="C9788"/>
    </row>
    <row r="9789" spans="3:3">
      <c r="C9789"/>
    </row>
    <row r="9790" spans="3:3">
      <c r="C9790"/>
    </row>
    <row r="9791" spans="3:3">
      <c r="C9791"/>
    </row>
    <row r="9792" spans="3:3">
      <c r="C9792"/>
    </row>
    <row r="9793" spans="3:3">
      <c r="C9793"/>
    </row>
    <row r="9794" spans="3:3">
      <c r="C9794"/>
    </row>
    <row r="9795" spans="3:3">
      <c r="C9795"/>
    </row>
    <row r="9796" spans="3:3">
      <c r="C9796"/>
    </row>
    <row r="9797" spans="3:3">
      <c r="C9797"/>
    </row>
    <row r="9798" spans="3:3">
      <c r="C9798"/>
    </row>
    <row r="9799" spans="3:3">
      <c r="C9799"/>
    </row>
    <row r="9800" spans="3:3">
      <c r="C9800"/>
    </row>
    <row r="9801" spans="3:3">
      <c r="C9801"/>
    </row>
    <row r="9802" spans="3:3">
      <c r="C9802"/>
    </row>
    <row r="9803" spans="3:3">
      <c r="C9803"/>
    </row>
    <row r="9804" spans="3:3">
      <c r="C9804"/>
    </row>
    <row r="9805" spans="3:3">
      <c r="C9805"/>
    </row>
    <row r="9806" spans="3:3">
      <c r="C9806"/>
    </row>
    <row r="9807" spans="3:3">
      <c r="C9807"/>
    </row>
    <row r="9808" spans="3:3">
      <c r="C9808"/>
    </row>
    <row r="9809" spans="3:3">
      <c r="C9809"/>
    </row>
    <row r="9810" spans="3:3">
      <c r="C9810"/>
    </row>
    <row r="9811" spans="3:3">
      <c r="C9811"/>
    </row>
    <row r="9812" spans="3:3">
      <c r="C9812"/>
    </row>
    <row r="9813" spans="3:3">
      <c r="C9813"/>
    </row>
    <row r="9814" spans="3:3">
      <c r="C9814"/>
    </row>
    <row r="9815" spans="3:3">
      <c r="C9815"/>
    </row>
    <row r="9816" spans="3:3">
      <c r="C9816"/>
    </row>
    <row r="9817" spans="3:3">
      <c r="C9817"/>
    </row>
    <row r="9818" spans="3:3">
      <c r="C9818"/>
    </row>
    <row r="9819" spans="3:3">
      <c r="C9819"/>
    </row>
    <row r="9820" spans="3:3">
      <c r="C9820"/>
    </row>
    <row r="9821" spans="3:3">
      <c r="C9821"/>
    </row>
    <row r="9822" spans="3:3">
      <c r="C9822"/>
    </row>
    <row r="9823" spans="3:3">
      <c r="C9823"/>
    </row>
    <row r="9824" spans="3:3">
      <c r="C9824"/>
    </row>
    <row r="9825" spans="3:3">
      <c r="C9825"/>
    </row>
    <row r="9826" spans="3:3">
      <c r="C9826"/>
    </row>
    <row r="9827" spans="3:3">
      <c r="C9827"/>
    </row>
    <row r="9828" spans="3:3">
      <c r="C9828"/>
    </row>
    <row r="9829" spans="3:3">
      <c r="C9829"/>
    </row>
    <row r="9830" spans="3:3">
      <c r="C9830"/>
    </row>
    <row r="9831" spans="3:3">
      <c r="C9831"/>
    </row>
    <row r="9832" spans="3:3">
      <c r="C9832"/>
    </row>
    <row r="9833" spans="3:3">
      <c r="C9833"/>
    </row>
    <row r="9834" spans="3:3">
      <c r="C9834"/>
    </row>
    <row r="9835" spans="3:3">
      <c r="C9835"/>
    </row>
    <row r="9836" spans="3:3">
      <c r="C9836"/>
    </row>
    <row r="9837" spans="3:3">
      <c r="C9837"/>
    </row>
    <row r="9838" spans="3:3">
      <c r="C9838"/>
    </row>
    <row r="9839" spans="3:3">
      <c r="C9839"/>
    </row>
    <row r="9840" spans="3:3">
      <c r="C9840"/>
    </row>
    <row r="9841" spans="3:3">
      <c r="C9841"/>
    </row>
    <row r="9842" spans="3:3">
      <c r="C9842"/>
    </row>
    <row r="9843" spans="3:3">
      <c r="C9843"/>
    </row>
    <row r="9844" spans="3:3">
      <c r="C9844"/>
    </row>
    <row r="9845" spans="3:3">
      <c r="C9845"/>
    </row>
    <row r="9846" spans="3:3">
      <c r="C9846"/>
    </row>
    <row r="9847" spans="3:3">
      <c r="C9847"/>
    </row>
    <row r="9848" spans="3:3">
      <c r="C9848"/>
    </row>
    <row r="9849" spans="3:3">
      <c r="C9849"/>
    </row>
    <row r="9850" spans="3:3">
      <c r="C9850"/>
    </row>
    <row r="9851" spans="3:3">
      <c r="C9851"/>
    </row>
    <row r="9852" spans="3:3">
      <c r="C9852"/>
    </row>
    <row r="9853" spans="3:3">
      <c r="C9853"/>
    </row>
    <row r="9854" spans="3:3">
      <c r="C9854"/>
    </row>
    <row r="9855" spans="3:3">
      <c r="C9855"/>
    </row>
    <row r="9856" spans="3:3">
      <c r="C9856"/>
    </row>
    <row r="9857" spans="3:3">
      <c r="C9857"/>
    </row>
    <row r="9858" spans="3:3">
      <c r="C9858"/>
    </row>
    <row r="9859" spans="3:3">
      <c r="C9859"/>
    </row>
    <row r="9860" spans="3:3">
      <c r="C9860"/>
    </row>
    <row r="9861" spans="3:3">
      <c r="C9861"/>
    </row>
    <row r="9862" spans="3:3">
      <c r="C9862"/>
    </row>
    <row r="9863" spans="3:3">
      <c r="C9863"/>
    </row>
    <row r="9864" spans="3:3">
      <c r="C9864"/>
    </row>
    <row r="9865" spans="3:3">
      <c r="C9865"/>
    </row>
    <row r="9866" spans="3:3">
      <c r="C9866"/>
    </row>
    <row r="9867" spans="3:3">
      <c r="C9867"/>
    </row>
    <row r="9868" spans="3:3">
      <c r="C9868"/>
    </row>
    <row r="9869" spans="3:3">
      <c r="C9869"/>
    </row>
    <row r="9870" spans="3:3">
      <c r="C9870"/>
    </row>
    <row r="9871" spans="3:3">
      <c r="C9871"/>
    </row>
    <row r="9872" spans="3:3">
      <c r="C9872"/>
    </row>
    <row r="9873" spans="3:3">
      <c r="C9873"/>
    </row>
    <row r="9874" spans="3:3">
      <c r="C9874"/>
    </row>
    <row r="9875" spans="3:3">
      <c r="C9875"/>
    </row>
    <row r="9876" spans="3:3">
      <c r="C9876"/>
    </row>
    <row r="9877" spans="3:3">
      <c r="C9877"/>
    </row>
    <row r="9878" spans="3:3">
      <c r="C9878"/>
    </row>
    <row r="9879" spans="3:3">
      <c r="C9879"/>
    </row>
    <row r="9880" spans="3:3">
      <c r="C9880"/>
    </row>
    <row r="9881" spans="3:3">
      <c r="C9881"/>
    </row>
    <row r="9882" spans="3:3">
      <c r="C9882"/>
    </row>
    <row r="9883" spans="3:3">
      <c r="C9883"/>
    </row>
    <row r="9884" spans="3:3">
      <c r="C9884"/>
    </row>
    <row r="9885" spans="3:3">
      <c r="C9885"/>
    </row>
    <row r="9886" spans="3:3">
      <c r="C9886"/>
    </row>
    <row r="9887" spans="3:3">
      <c r="C9887"/>
    </row>
    <row r="9888" spans="3:3">
      <c r="C9888"/>
    </row>
    <row r="9889" spans="3:3">
      <c r="C9889"/>
    </row>
    <row r="9890" spans="3:3">
      <c r="C9890"/>
    </row>
    <row r="9891" spans="3:3">
      <c r="C9891"/>
    </row>
    <row r="9892" spans="3:3">
      <c r="C9892"/>
    </row>
    <row r="9893" spans="3:3">
      <c r="C9893"/>
    </row>
    <row r="9894" spans="3:3">
      <c r="C9894"/>
    </row>
    <row r="9895" spans="3:3">
      <c r="C9895"/>
    </row>
    <row r="9896" spans="3:3">
      <c r="C9896"/>
    </row>
    <row r="9897" spans="3:3">
      <c r="C9897"/>
    </row>
    <row r="9898" spans="3:3">
      <c r="C9898"/>
    </row>
    <row r="9899" spans="3:3">
      <c r="C9899"/>
    </row>
    <row r="9900" spans="3:3">
      <c r="C9900"/>
    </row>
    <row r="9901" spans="3:3">
      <c r="C9901"/>
    </row>
    <row r="9902" spans="3:3">
      <c r="C9902"/>
    </row>
    <row r="9903" spans="3:3">
      <c r="C9903"/>
    </row>
    <row r="9904" spans="3:3">
      <c r="C9904"/>
    </row>
    <row r="9905" spans="3:3">
      <c r="C9905"/>
    </row>
    <row r="9906" spans="3:3">
      <c r="C9906"/>
    </row>
    <row r="9907" spans="3:3">
      <c r="C9907"/>
    </row>
    <row r="9908" spans="3:3">
      <c r="C9908"/>
    </row>
    <row r="9909" spans="3:3">
      <c r="C9909"/>
    </row>
    <row r="9910" spans="3:3">
      <c r="C9910"/>
    </row>
    <row r="9911" spans="3:3">
      <c r="C9911"/>
    </row>
    <row r="9912" spans="3:3">
      <c r="C9912"/>
    </row>
    <row r="9913" spans="3:3">
      <c r="C9913"/>
    </row>
    <row r="9914" spans="3:3">
      <c r="C9914"/>
    </row>
    <row r="9915" spans="3:3">
      <c r="C9915"/>
    </row>
    <row r="9916" spans="3:3">
      <c r="C9916"/>
    </row>
    <row r="9917" spans="3:3">
      <c r="C9917"/>
    </row>
    <row r="9918" spans="3:3">
      <c r="C9918"/>
    </row>
    <row r="9919" spans="3:3">
      <c r="C9919"/>
    </row>
    <row r="9920" spans="3:3">
      <c r="C9920"/>
    </row>
    <row r="9921" spans="3:3">
      <c r="C9921"/>
    </row>
    <row r="9922" spans="3:3">
      <c r="C9922"/>
    </row>
    <row r="9923" spans="3:3">
      <c r="C9923"/>
    </row>
    <row r="9924" spans="3:3">
      <c r="C9924"/>
    </row>
    <row r="9925" spans="3:3">
      <c r="C9925"/>
    </row>
    <row r="9926" spans="3:3">
      <c r="C9926"/>
    </row>
    <row r="9927" spans="3:3">
      <c r="C9927"/>
    </row>
    <row r="9928" spans="3:3">
      <c r="C9928"/>
    </row>
    <row r="9929" spans="3:3">
      <c r="C9929"/>
    </row>
    <row r="9930" spans="3:3">
      <c r="C9930"/>
    </row>
    <row r="9931" spans="3:3">
      <c r="C9931"/>
    </row>
    <row r="9932" spans="3:3">
      <c r="C9932"/>
    </row>
    <row r="9933" spans="3:3">
      <c r="C9933"/>
    </row>
    <row r="9934" spans="3:3">
      <c r="C9934"/>
    </row>
    <row r="9935" spans="3:3">
      <c r="C9935"/>
    </row>
    <row r="9936" spans="3:3">
      <c r="C9936"/>
    </row>
    <row r="9937" spans="3:3">
      <c r="C9937"/>
    </row>
    <row r="9938" spans="3:3">
      <c r="C9938"/>
    </row>
    <row r="9939" spans="3:3">
      <c r="C9939"/>
    </row>
    <row r="9940" spans="3:3">
      <c r="C9940"/>
    </row>
    <row r="9941" spans="3:3">
      <c r="C9941"/>
    </row>
    <row r="9942" spans="3:3">
      <c r="C9942"/>
    </row>
    <row r="9943" spans="3:3">
      <c r="C9943"/>
    </row>
    <row r="9944" spans="3:3">
      <c r="C9944"/>
    </row>
    <row r="9945" spans="3:3">
      <c r="C9945"/>
    </row>
    <row r="9946" spans="3:3">
      <c r="C9946"/>
    </row>
    <row r="9947" spans="3:3">
      <c r="C9947"/>
    </row>
    <row r="9948" spans="3:3">
      <c r="C9948"/>
    </row>
    <row r="9949" spans="3:3">
      <c r="C9949"/>
    </row>
    <row r="9950" spans="3:3">
      <c r="C9950"/>
    </row>
    <row r="9951" spans="3:3">
      <c r="C9951"/>
    </row>
    <row r="9952" spans="3:3">
      <c r="C9952"/>
    </row>
    <row r="9953" spans="3:3">
      <c r="C9953"/>
    </row>
    <row r="9954" spans="3:3">
      <c r="C9954"/>
    </row>
    <row r="9955" spans="3:3">
      <c r="C9955"/>
    </row>
    <row r="9956" spans="3:3">
      <c r="C9956"/>
    </row>
    <row r="9957" spans="3:3">
      <c r="C9957"/>
    </row>
    <row r="9958" spans="3:3">
      <c r="C9958"/>
    </row>
    <row r="9959" spans="3:3">
      <c r="C9959"/>
    </row>
    <row r="9960" spans="3:3">
      <c r="C9960"/>
    </row>
    <row r="9961" spans="3:3">
      <c r="C9961"/>
    </row>
    <row r="9962" spans="3:3">
      <c r="C9962"/>
    </row>
    <row r="9963" spans="3:3">
      <c r="C9963"/>
    </row>
    <row r="9964" spans="3:3">
      <c r="C9964"/>
    </row>
    <row r="9965" spans="3:3">
      <c r="C9965"/>
    </row>
    <row r="9966" spans="3:3">
      <c r="C9966"/>
    </row>
    <row r="9967" spans="3:3">
      <c r="C9967"/>
    </row>
    <row r="9968" spans="3:3">
      <c r="C9968"/>
    </row>
    <row r="9969" spans="3:3">
      <c r="C9969"/>
    </row>
    <row r="9970" spans="3:3">
      <c r="C9970"/>
    </row>
    <row r="9971" spans="3:3">
      <c r="C9971"/>
    </row>
    <row r="9972" spans="3:3">
      <c r="C9972"/>
    </row>
    <row r="9973" spans="3:3">
      <c r="C9973"/>
    </row>
    <row r="9974" spans="3:3">
      <c r="C9974"/>
    </row>
    <row r="9975" spans="3:3">
      <c r="C9975"/>
    </row>
    <row r="9976" spans="3:3">
      <c r="C9976"/>
    </row>
    <row r="9977" spans="3:3">
      <c r="C9977"/>
    </row>
    <row r="9978" spans="3:3">
      <c r="C9978"/>
    </row>
    <row r="9979" spans="3:3">
      <c r="C9979"/>
    </row>
    <row r="9980" spans="3:3">
      <c r="C9980"/>
    </row>
    <row r="9981" spans="3:3">
      <c r="C9981"/>
    </row>
    <row r="9982" spans="3:3">
      <c r="C9982"/>
    </row>
    <row r="9983" spans="3:3">
      <c r="C9983"/>
    </row>
    <row r="9984" spans="3:3">
      <c r="C9984"/>
    </row>
    <row r="9985" spans="3:3">
      <c r="C9985"/>
    </row>
    <row r="9986" spans="3:3">
      <c r="C9986"/>
    </row>
    <row r="9987" spans="3:3">
      <c r="C9987"/>
    </row>
    <row r="9988" spans="3:3">
      <c r="C9988"/>
    </row>
    <row r="9989" spans="3:3">
      <c r="C9989"/>
    </row>
    <row r="9990" spans="3:3">
      <c r="C9990"/>
    </row>
    <row r="9991" spans="3:3">
      <c r="C9991"/>
    </row>
    <row r="9992" spans="3:3">
      <c r="C9992"/>
    </row>
    <row r="9993" spans="3:3">
      <c r="C9993"/>
    </row>
    <row r="9994" spans="3:3">
      <c r="C9994"/>
    </row>
    <row r="9995" spans="3:3">
      <c r="C9995"/>
    </row>
    <row r="9996" spans="3:3">
      <c r="C9996"/>
    </row>
    <row r="9997" spans="3:3">
      <c r="C9997"/>
    </row>
    <row r="9998" spans="3:3">
      <c r="C9998"/>
    </row>
    <row r="9999" spans="3:3">
      <c r="C9999"/>
    </row>
    <row r="10000" spans="3:3">
      <c r="C10000"/>
    </row>
    <row r="10001" spans="3:3">
      <c r="C10001"/>
    </row>
    <row r="10002" spans="3:3">
      <c r="C10002"/>
    </row>
    <row r="10003" spans="3:3">
      <c r="C10003"/>
    </row>
    <row r="10004" spans="3:3">
      <c r="C10004"/>
    </row>
    <row r="10005" spans="3:3">
      <c r="C10005"/>
    </row>
    <row r="10006" spans="3:3">
      <c r="C10006"/>
    </row>
    <row r="10007" spans="3:3">
      <c r="C10007"/>
    </row>
    <row r="10008" spans="3:3">
      <c r="C10008"/>
    </row>
    <row r="10009" spans="3:3">
      <c r="C10009"/>
    </row>
    <row r="10010" spans="3:3">
      <c r="C10010"/>
    </row>
    <row r="10011" spans="3:3">
      <c r="C10011"/>
    </row>
    <row r="10012" spans="3:3">
      <c r="C10012"/>
    </row>
    <row r="10013" spans="3:3">
      <c r="C10013"/>
    </row>
    <row r="10014" spans="3:3">
      <c r="C10014"/>
    </row>
    <row r="10015" spans="3:3">
      <c r="C10015"/>
    </row>
    <row r="10016" spans="3:3">
      <c r="C10016"/>
    </row>
    <row r="10017" spans="3:3">
      <c r="C10017"/>
    </row>
    <row r="10018" spans="3:3">
      <c r="C10018"/>
    </row>
    <row r="10019" spans="3:3">
      <c r="C10019"/>
    </row>
    <row r="10020" spans="3:3">
      <c r="C10020"/>
    </row>
    <row r="10021" spans="3:3">
      <c r="C10021"/>
    </row>
    <row r="10022" spans="3:3">
      <c r="C10022"/>
    </row>
    <row r="10023" spans="3:3">
      <c r="C10023"/>
    </row>
    <row r="10024" spans="3:3">
      <c r="C10024"/>
    </row>
    <row r="10025" spans="3:3">
      <c r="C10025"/>
    </row>
    <row r="10026" spans="3:3">
      <c r="C10026"/>
    </row>
    <row r="10027" spans="3:3">
      <c r="C10027"/>
    </row>
    <row r="10028" spans="3:3">
      <c r="C10028"/>
    </row>
    <row r="10029" spans="3:3">
      <c r="C10029"/>
    </row>
    <row r="10030" spans="3:3">
      <c r="C10030"/>
    </row>
    <row r="10031" spans="3:3">
      <c r="C10031"/>
    </row>
    <row r="10032" spans="3:3">
      <c r="C10032"/>
    </row>
    <row r="10033" spans="3:3">
      <c r="C10033"/>
    </row>
    <row r="10034" spans="3:3">
      <c r="C10034"/>
    </row>
    <row r="10035" spans="3:3">
      <c r="C10035"/>
    </row>
    <row r="10036" spans="3:3">
      <c r="C10036"/>
    </row>
    <row r="10037" spans="3:3">
      <c r="C10037"/>
    </row>
    <row r="10038" spans="3:3">
      <c r="C10038"/>
    </row>
    <row r="10039" spans="3:3">
      <c r="C10039"/>
    </row>
    <row r="10040" spans="3:3">
      <c r="C10040"/>
    </row>
    <row r="10041" spans="3:3">
      <c r="C10041"/>
    </row>
    <row r="10042" spans="3:3">
      <c r="C10042"/>
    </row>
    <row r="10043" spans="3:3">
      <c r="C10043"/>
    </row>
    <row r="10044" spans="3:3">
      <c r="C10044"/>
    </row>
    <row r="10045" spans="3:3">
      <c r="C10045"/>
    </row>
    <row r="10046" spans="3:3">
      <c r="C10046"/>
    </row>
    <row r="10047" spans="3:3">
      <c r="C10047"/>
    </row>
    <row r="10048" spans="3:3">
      <c r="C10048"/>
    </row>
    <row r="10049" spans="3:3">
      <c r="C10049"/>
    </row>
    <row r="10050" spans="3:3">
      <c r="C10050"/>
    </row>
    <row r="10051" spans="3:3">
      <c r="C10051"/>
    </row>
    <row r="10052" spans="3:3">
      <c r="C10052"/>
    </row>
    <row r="10053" spans="3:3">
      <c r="C10053"/>
    </row>
    <row r="10054" spans="3:3">
      <c r="C10054"/>
    </row>
    <row r="10055" spans="3:3">
      <c r="C10055"/>
    </row>
    <row r="10056" spans="3:3">
      <c r="C10056"/>
    </row>
    <row r="10057" spans="3:3">
      <c r="C10057"/>
    </row>
    <row r="10058" spans="3:3">
      <c r="C10058"/>
    </row>
    <row r="10059" spans="3:3">
      <c r="C10059"/>
    </row>
    <row r="10060" spans="3:3">
      <c r="C10060"/>
    </row>
    <row r="10061" spans="3:3">
      <c r="C10061"/>
    </row>
    <row r="10062" spans="3:3">
      <c r="C10062"/>
    </row>
    <row r="10063" spans="3:3">
      <c r="C10063"/>
    </row>
    <row r="10064" spans="3:3">
      <c r="C10064"/>
    </row>
    <row r="10065" spans="3:3">
      <c r="C10065"/>
    </row>
    <row r="10066" spans="3:3">
      <c r="C10066"/>
    </row>
    <row r="10067" spans="3:3">
      <c r="C10067"/>
    </row>
    <row r="10068" spans="3:3">
      <c r="C10068"/>
    </row>
    <row r="10069" spans="3:3">
      <c r="C10069"/>
    </row>
    <row r="10070" spans="3:3">
      <c r="C10070"/>
    </row>
    <row r="10071" spans="3:3">
      <c r="C10071"/>
    </row>
    <row r="10072" spans="3:3">
      <c r="C10072"/>
    </row>
    <row r="10073" spans="3:3">
      <c r="C10073"/>
    </row>
    <row r="10074" spans="3:3">
      <c r="C10074"/>
    </row>
    <row r="10075" spans="3:3">
      <c r="C10075"/>
    </row>
    <row r="10076" spans="3:3">
      <c r="C10076"/>
    </row>
    <row r="10077" spans="3:3">
      <c r="C10077"/>
    </row>
    <row r="10078" spans="3:3">
      <c r="C10078"/>
    </row>
    <row r="10079" spans="3:3">
      <c r="C10079"/>
    </row>
    <row r="10080" spans="3:3">
      <c r="C10080"/>
    </row>
    <row r="10081" spans="3:3">
      <c r="C10081"/>
    </row>
    <row r="10082" spans="3:3">
      <c r="C10082"/>
    </row>
    <row r="10083" spans="3:3">
      <c r="C10083"/>
    </row>
    <row r="10084" spans="3:3">
      <c r="C10084"/>
    </row>
    <row r="10085" spans="3:3">
      <c r="C10085"/>
    </row>
    <row r="10086" spans="3:3">
      <c r="C10086"/>
    </row>
    <row r="10087" spans="3:3">
      <c r="C10087"/>
    </row>
    <row r="10088" spans="3:3">
      <c r="C10088"/>
    </row>
    <row r="10089" spans="3:3">
      <c r="C10089"/>
    </row>
    <row r="10090" spans="3:3">
      <c r="C10090"/>
    </row>
    <row r="10091" spans="3:3">
      <c r="C10091"/>
    </row>
    <row r="10092" spans="3:3">
      <c r="C10092"/>
    </row>
    <row r="10093" spans="3:3">
      <c r="C10093"/>
    </row>
    <row r="10094" spans="3:3">
      <c r="C10094"/>
    </row>
    <row r="10095" spans="3:3">
      <c r="C10095"/>
    </row>
    <row r="10096" spans="3:3">
      <c r="C10096"/>
    </row>
    <row r="10097" spans="3:3">
      <c r="C10097"/>
    </row>
    <row r="10098" spans="3:3">
      <c r="C10098"/>
    </row>
    <row r="10099" spans="3:3">
      <c r="C10099"/>
    </row>
    <row r="10100" spans="3:3">
      <c r="C10100"/>
    </row>
    <row r="10101" spans="3:3">
      <c r="C10101"/>
    </row>
    <row r="10102" spans="3:3">
      <c r="C10102"/>
    </row>
    <row r="10103" spans="3:3">
      <c r="C10103"/>
    </row>
    <row r="10104" spans="3:3">
      <c r="C10104"/>
    </row>
    <row r="10105" spans="3:3">
      <c r="C10105"/>
    </row>
    <row r="10106" spans="3:3">
      <c r="C10106"/>
    </row>
    <row r="10107" spans="3:3">
      <c r="C10107"/>
    </row>
    <row r="10108" spans="3:3">
      <c r="C10108"/>
    </row>
    <row r="10109" spans="3:3">
      <c r="C10109"/>
    </row>
    <row r="10110" spans="3:3">
      <c r="C10110"/>
    </row>
    <row r="10111" spans="3:3">
      <c r="C10111"/>
    </row>
    <row r="10112" spans="3:3">
      <c r="C10112"/>
    </row>
    <row r="10113" spans="3:3">
      <c r="C10113"/>
    </row>
    <row r="10114" spans="3:3">
      <c r="C10114"/>
    </row>
    <row r="10115" spans="3:3">
      <c r="C10115"/>
    </row>
    <row r="10116" spans="3:3">
      <c r="C10116"/>
    </row>
    <row r="10117" spans="3:3">
      <c r="C10117"/>
    </row>
    <row r="10118" spans="3:3">
      <c r="C10118"/>
    </row>
    <row r="10119" spans="3:3">
      <c r="C10119"/>
    </row>
    <row r="10120" spans="3:3">
      <c r="C10120"/>
    </row>
    <row r="10121" spans="3:3">
      <c r="C10121"/>
    </row>
    <row r="10122" spans="3:3">
      <c r="C10122"/>
    </row>
    <row r="10123" spans="3:3">
      <c r="C10123"/>
    </row>
    <row r="10124" spans="3:3">
      <c r="C10124"/>
    </row>
    <row r="10125" spans="3:3">
      <c r="C10125"/>
    </row>
    <row r="10126" spans="3:3">
      <c r="C10126"/>
    </row>
    <row r="10127" spans="3:3">
      <c r="C10127"/>
    </row>
    <row r="10128" spans="3:3">
      <c r="C10128"/>
    </row>
    <row r="10129" spans="3:3">
      <c r="C10129"/>
    </row>
    <row r="10130" spans="3:3">
      <c r="C10130"/>
    </row>
    <row r="10131" spans="3:3">
      <c r="C10131"/>
    </row>
    <row r="10132" spans="3:3">
      <c r="C10132"/>
    </row>
    <row r="10133" spans="3:3">
      <c r="C10133"/>
    </row>
    <row r="10134" spans="3:3">
      <c r="C10134"/>
    </row>
    <row r="10135" spans="3:3">
      <c r="C10135"/>
    </row>
    <row r="10136" spans="3:3">
      <c r="C10136"/>
    </row>
    <row r="10137" spans="3:3">
      <c r="C10137"/>
    </row>
    <row r="10138" spans="3:3">
      <c r="C10138"/>
    </row>
    <row r="10139" spans="3:3">
      <c r="C10139"/>
    </row>
    <row r="10140" spans="3:3">
      <c r="C10140"/>
    </row>
    <row r="10141" spans="3:3">
      <c r="C10141"/>
    </row>
    <row r="10142" spans="3:3">
      <c r="C10142"/>
    </row>
    <row r="10143" spans="3:3">
      <c r="C10143"/>
    </row>
    <row r="10144" spans="3:3">
      <c r="C10144"/>
    </row>
    <row r="10145" spans="3:3">
      <c r="C10145"/>
    </row>
    <row r="10146" spans="3:3">
      <c r="C10146"/>
    </row>
    <row r="10147" spans="3:3">
      <c r="C10147"/>
    </row>
    <row r="10148" spans="3:3">
      <c r="C10148"/>
    </row>
    <row r="10149" spans="3:3">
      <c r="C10149"/>
    </row>
    <row r="10150" spans="3:3">
      <c r="C10150"/>
    </row>
    <row r="10151" spans="3:3">
      <c r="C10151"/>
    </row>
    <row r="10152" spans="3:3">
      <c r="C10152"/>
    </row>
    <row r="10153" spans="3:3">
      <c r="C10153"/>
    </row>
    <row r="10154" spans="3:3">
      <c r="C10154"/>
    </row>
    <row r="10155" spans="3:3">
      <c r="C10155"/>
    </row>
    <row r="10156" spans="3:3">
      <c r="C10156"/>
    </row>
    <row r="10157" spans="3:3">
      <c r="C10157"/>
    </row>
    <row r="10158" spans="3:3">
      <c r="C10158"/>
    </row>
    <row r="10159" spans="3:3">
      <c r="C10159"/>
    </row>
    <row r="10160" spans="3:3">
      <c r="C10160"/>
    </row>
    <row r="10161" spans="3:3">
      <c r="C10161"/>
    </row>
    <row r="10162" spans="3:3">
      <c r="C10162"/>
    </row>
    <row r="10163" spans="3:3">
      <c r="C10163"/>
    </row>
    <row r="10164" spans="3:3">
      <c r="C10164"/>
    </row>
    <row r="10165" spans="3:3">
      <c r="C10165"/>
    </row>
    <row r="10166" spans="3:3">
      <c r="C10166"/>
    </row>
    <row r="10167" spans="3:3">
      <c r="C10167"/>
    </row>
    <row r="10168" spans="3:3">
      <c r="C10168"/>
    </row>
    <row r="10169" spans="3:3">
      <c r="C10169"/>
    </row>
    <row r="10170" spans="3:3">
      <c r="C10170"/>
    </row>
    <row r="10171" spans="3:3">
      <c r="C10171"/>
    </row>
    <row r="10172" spans="3:3">
      <c r="C10172"/>
    </row>
    <row r="10173" spans="3:3">
      <c r="C10173"/>
    </row>
    <row r="10174" spans="3:3">
      <c r="C10174"/>
    </row>
    <row r="10175" spans="3:3">
      <c r="C10175"/>
    </row>
    <row r="10176" spans="3:3">
      <c r="C10176"/>
    </row>
    <row r="10177" spans="3:3">
      <c r="C10177"/>
    </row>
    <row r="10178" spans="3:3">
      <c r="C10178"/>
    </row>
    <row r="10179" spans="3:3">
      <c r="C10179"/>
    </row>
    <row r="10180" spans="3:3">
      <c r="C10180"/>
    </row>
    <row r="10181" spans="3:3">
      <c r="C10181"/>
    </row>
    <row r="10182" spans="3:3">
      <c r="C10182"/>
    </row>
    <row r="10183" spans="3:3">
      <c r="C10183"/>
    </row>
    <row r="10184" spans="3:3">
      <c r="C10184"/>
    </row>
    <row r="10185" spans="3:3">
      <c r="C10185"/>
    </row>
    <row r="10186" spans="3:3">
      <c r="C10186"/>
    </row>
    <row r="10187" spans="3:3">
      <c r="C10187"/>
    </row>
    <row r="10188" spans="3:3">
      <c r="C10188"/>
    </row>
    <row r="10189" spans="3:3">
      <c r="C10189"/>
    </row>
    <row r="10190" spans="3:3">
      <c r="C10190"/>
    </row>
    <row r="10191" spans="3:3">
      <c r="C10191"/>
    </row>
    <row r="10192" spans="3:3">
      <c r="C10192"/>
    </row>
    <row r="10193" spans="3:3">
      <c r="C10193"/>
    </row>
    <row r="10194" spans="3:3">
      <c r="C10194"/>
    </row>
    <row r="10195" spans="3:3">
      <c r="C10195"/>
    </row>
    <row r="10196" spans="3:3">
      <c r="C10196"/>
    </row>
    <row r="10197" spans="3:3">
      <c r="C10197"/>
    </row>
    <row r="10198" spans="3:3">
      <c r="C10198"/>
    </row>
    <row r="10199" spans="3:3">
      <c r="C10199"/>
    </row>
    <row r="10200" spans="3:3">
      <c r="C10200"/>
    </row>
    <row r="10201" spans="3:3">
      <c r="C10201"/>
    </row>
    <row r="10202" spans="3:3">
      <c r="C10202"/>
    </row>
    <row r="10203" spans="3:3">
      <c r="C10203"/>
    </row>
    <row r="10204" spans="3:3">
      <c r="C10204"/>
    </row>
    <row r="10205" spans="3:3">
      <c r="C10205"/>
    </row>
    <row r="10206" spans="3:3">
      <c r="C10206"/>
    </row>
    <row r="10207" spans="3:3">
      <c r="C10207"/>
    </row>
    <row r="10208" spans="3:3">
      <c r="C10208"/>
    </row>
    <row r="10209" spans="3:3">
      <c r="C10209"/>
    </row>
    <row r="10210" spans="3:3">
      <c r="C10210"/>
    </row>
    <row r="10211" spans="3:3">
      <c r="C10211"/>
    </row>
    <row r="10212" spans="3:3">
      <c r="C10212"/>
    </row>
    <row r="10213" spans="3:3">
      <c r="C10213"/>
    </row>
    <row r="10214" spans="3:3">
      <c r="C10214"/>
    </row>
    <row r="10215" spans="3:3">
      <c r="C10215"/>
    </row>
    <row r="10216" spans="3:3">
      <c r="C10216"/>
    </row>
    <row r="10217" spans="3:3">
      <c r="C10217"/>
    </row>
    <row r="10218" spans="3:3">
      <c r="C10218"/>
    </row>
    <row r="10219" spans="3:3">
      <c r="C10219"/>
    </row>
    <row r="10220" spans="3:3">
      <c r="C10220"/>
    </row>
    <row r="10221" spans="3:3">
      <c r="C10221"/>
    </row>
    <row r="10222" spans="3:3">
      <c r="C10222"/>
    </row>
    <row r="10223" spans="3:3">
      <c r="C10223"/>
    </row>
    <row r="10224" spans="3:3">
      <c r="C10224"/>
    </row>
    <row r="10225" spans="3:3">
      <c r="C10225"/>
    </row>
    <row r="10226" spans="3:3">
      <c r="C10226"/>
    </row>
    <row r="10227" spans="3:3">
      <c r="C10227"/>
    </row>
    <row r="10228" spans="3:3">
      <c r="C10228"/>
    </row>
    <row r="10229" spans="3:3">
      <c r="C10229"/>
    </row>
    <row r="10230" spans="3:3">
      <c r="C10230"/>
    </row>
    <row r="10231" spans="3:3">
      <c r="C10231"/>
    </row>
    <row r="10232" spans="3:3">
      <c r="C10232"/>
    </row>
    <row r="10233" spans="3:3">
      <c r="C10233"/>
    </row>
    <row r="10234" spans="3:3">
      <c r="C10234"/>
    </row>
    <row r="10235" spans="3:3">
      <c r="C10235"/>
    </row>
    <row r="10236" spans="3:3">
      <c r="C10236"/>
    </row>
    <row r="10237" spans="3:3">
      <c r="C10237"/>
    </row>
    <row r="10238" spans="3:3">
      <c r="C10238"/>
    </row>
    <row r="10239" spans="3:3">
      <c r="C10239"/>
    </row>
  </sheetData>
  <autoFilter ref="A21:AA6180" xr:uid="{00000000-0009-0000-0000-000006000000}"/>
  <sortState xmlns:xlrd2="http://schemas.microsoft.com/office/spreadsheetml/2017/richdata2" ref="A22:H6180">
    <sortCondition ref="A22:A6180"/>
    <sortCondition ref="D22:D6180"/>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T204"/>
  <sheetViews>
    <sheetView topLeftCell="L1" workbookViewId="0">
      <selection activeCell="T2" sqref="T2"/>
    </sheetView>
  </sheetViews>
  <sheetFormatPr defaultRowHeight="14.45"/>
  <cols>
    <col min="2" max="2" width="26.7109375" style="18" customWidth="1"/>
    <col min="3" max="3" width="14" style="18" customWidth="1"/>
    <col min="5" max="5" width="25.140625" style="14" customWidth="1"/>
    <col min="7" max="7" width="22.140625" style="14" customWidth="1"/>
    <col min="9" max="9" width="23.140625" style="14" customWidth="1"/>
    <col min="11" max="13" width="21.28515625" customWidth="1"/>
    <col min="14" max="14" width="13.28515625" customWidth="1"/>
  </cols>
  <sheetData>
    <row r="1" spans="2:20">
      <c r="T1" s="195" t="s">
        <v>56</v>
      </c>
    </row>
    <row r="2" spans="2:20" ht="29.1">
      <c r="B2" s="17" t="s">
        <v>12058</v>
      </c>
      <c r="C2" s="17" t="s">
        <v>12059</v>
      </c>
      <c r="E2" s="15" t="s">
        <v>116</v>
      </c>
      <c r="G2" s="15" t="s">
        <v>31</v>
      </c>
      <c r="I2" s="15" t="s">
        <v>32</v>
      </c>
      <c r="K2" s="19" t="s">
        <v>12060</v>
      </c>
      <c r="L2" s="21" t="s">
        <v>12061</v>
      </c>
      <c r="M2" s="19" t="s">
        <v>12062</v>
      </c>
      <c r="N2" s="33" t="s">
        <v>12063</v>
      </c>
      <c r="Q2" s="32" t="s">
        <v>12064</v>
      </c>
      <c r="R2" s="32"/>
      <c r="S2" s="36" t="s">
        <v>12065</v>
      </c>
      <c r="T2" s="218" t="s">
        <v>12066</v>
      </c>
    </row>
    <row r="3" spans="2:20" ht="72.599999999999994">
      <c r="B3" s="17" t="s">
        <v>12067</v>
      </c>
      <c r="C3" s="17" t="s">
        <v>116</v>
      </c>
      <c r="E3" s="16" t="s">
        <v>12068</v>
      </c>
      <c r="G3" s="15" t="s">
        <v>12069</v>
      </c>
      <c r="I3" s="15" t="s">
        <v>12070</v>
      </c>
      <c r="K3" s="19" t="str">
        <f>"Please select "&amp;K2</f>
        <v>Please select weeks open per year</v>
      </c>
      <c r="L3" s="21" t="str">
        <f>"Please select "&amp;L2</f>
        <v>Please select days open per week</v>
      </c>
      <c r="M3" s="19" t="str">
        <f>"Please select average "&amp;M2</f>
        <v>Please select average hours open per day</v>
      </c>
      <c r="N3" s="21" t="str">
        <f>"Please select "&amp;N2</f>
        <v>Please select days open per fortnight</v>
      </c>
      <c r="Q3" s="19" t="s">
        <v>56</v>
      </c>
      <c r="R3" s="32"/>
      <c r="S3" s="35" t="s">
        <v>20</v>
      </c>
      <c r="T3" s="217"/>
    </row>
    <row r="4" spans="2:20" ht="14.85" customHeight="1">
      <c r="E4" s="16">
        <v>43312</v>
      </c>
      <c r="G4" s="15">
        <v>1</v>
      </c>
      <c r="I4" s="15" t="s">
        <v>12071</v>
      </c>
      <c r="K4" s="20">
        <v>52</v>
      </c>
      <c r="L4">
        <v>0</v>
      </c>
      <c r="M4">
        <v>0</v>
      </c>
      <c r="N4">
        <v>0</v>
      </c>
      <c r="Q4">
        <v>0</v>
      </c>
      <c r="S4" s="35">
        <v>0</v>
      </c>
      <c r="T4" s="217"/>
    </row>
    <row r="5" spans="2:20">
      <c r="E5" s="16">
        <v>43677</v>
      </c>
      <c r="G5" s="15">
        <v>2</v>
      </c>
      <c r="I5" s="15" t="s">
        <v>12072</v>
      </c>
      <c r="K5" s="20">
        <v>51</v>
      </c>
      <c r="L5" s="22">
        <v>1</v>
      </c>
      <c r="M5">
        <v>0.25</v>
      </c>
      <c r="N5" s="34">
        <v>0.5</v>
      </c>
      <c r="Q5" s="20">
        <v>1</v>
      </c>
      <c r="S5">
        <v>1</v>
      </c>
      <c r="T5" s="217"/>
    </row>
    <row r="6" spans="2:20">
      <c r="E6" s="16">
        <v>44043</v>
      </c>
      <c r="G6" s="15">
        <v>3</v>
      </c>
      <c r="I6" s="15" t="s">
        <v>12073</v>
      </c>
      <c r="K6" s="20">
        <v>50</v>
      </c>
      <c r="L6" s="22">
        <v>2</v>
      </c>
      <c r="M6">
        <v>0.5</v>
      </c>
      <c r="N6" s="22">
        <v>1</v>
      </c>
      <c r="Q6" s="20">
        <v>2</v>
      </c>
      <c r="S6">
        <v>2</v>
      </c>
      <c r="T6" s="217"/>
    </row>
    <row r="7" spans="2:20">
      <c r="E7" s="16">
        <v>44408</v>
      </c>
      <c r="G7" s="15">
        <v>4</v>
      </c>
      <c r="I7" s="15" t="s">
        <v>205</v>
      </c>
      <c r="K7" s="20">
        <v>49</v>
      </c>
      <c r="L7" s="22">
        <v>3</v>
      </c>
      <c r="M7">
        <v>0.75</v>
      </c>
      <c r="N7" s="22">
        <v>2</v>
      </c>
      <c r="Q7" s="20">
        <v>3</v>
      </c>
      <c r="S7">
        <v>3</v>
      </c>
      <c r="T7" s="217"/>
    </row>
    <row r="8" spans="2:20">
      <c r="E8" s="16">
        <v>44773</v>
      </c>
      <c r="G8" s="15">
        <v>5</v>
      </c>
      <c r="I8" s="15" t="s">
        <v>12074</v>
      </c>
      <c r="K8" s="20">
        <v>48</v>
      </c>
      <c r="L8" s="22">
        <v>4</v>
      </c>
      <c r="M8">
        <v>1</v>
      </c>
      <c r="N8" s="22">
        <v>3</v>
      </c>
      <c r="Q8" s="20">
        <v>4</v>
      </c>
      <c r="S8">
        <v>4</v>
      </c>
      <c r="T8" s="217"/>
    </row>
    <row r="9" spans="2:20">
      <c r="E9" s="16">
        <v>45138</v>
      </c>
      <c r="G9" s="15">
        <v>6</v>
      </c>
      <c r="K9" s="20">
        <v>47</v>
      </c>
      <c r="L9" s="22">
        <v>5</v>
      </c>
      <c r="M9">
        <v>1.25</v>
      </c>
      <c r="N9" s="22">
        <v>4</v>
      </c>
      <c r="Q9" s="20">
        <v>5</v>
      </c>
      <c r="S9">
        <v>5</v>
      </c>
      <c r="T9" s="217"/>
    </row>
    <row r="10" spans="2:20">
      <c r="E10" s="16">
        <v>45504</v>
      </c>
      <c r="G10" s="15">
        <v>7</v>
      </c>
      <c r="K10" s="20">
        <v>46</v>
      </c>
      <c r="L10" s="22">
        <v>6</v>
      </c>
      <c r="M10">
        <v>1.5</v>
      </c>
      <c r="N10" s="22">
        <v>5</v>
      </c>
      <c r="Q10" s="20">
        <v>6</v>
      </c>
      <c r="S10">
        <v>6</v>
      </c>
      <c r="T10" s="217"/>
    </row>
    <row r="11" spans="2:20">
      <c r="E11" s="16">
        <v>45869</v>
      </c>
      <c r="G11" s="15">
        <v>8</v>
      </c>
      <c r="K11" s="20">
        <v>45</v>
      </c>
      <c r="L11" s="22">
        <v>7</v>
      </c>
      <c r="M11">
        <v>1.75</v>
      </c>
      <c r="N11" s="22">
        <v>6</v>
      </c>
      <c r="Q11" s="20">
        <v>7</v>
      </c>
      <c r="S11">
        <v>7</v>
      </c>
      <c r="T11" s="217"/>
    </row>
    <row r="12" spans="2:20">
      <c r="E12" s="16">
        <v>46234</v>
      </c>
      <c r="G12" s="15">
        <v>9</v>
      </c>
      <c r="K12" s="20">
        <v>44</v>
      </c>
      <c r="L12" s="22">
        <v>8</v>
      </c>
      <c r="M12">
        <v>2</v>
      </c>
      <c r="N12" s="22">
        <v>7</v>
      </c>
      <c r="Q12" s="20">
        <v>8</v>
      </c>
      <c r="S12">
        <v>8</v>
      </c>
      <c r="T12" s="217"/>
    </row>
    <row r="13" spans="2:20">
      <c r="E13" s="16">
        <v>46599</v>
      </c>
      <c r="G13" s="15">
        <v>10</v>
      </c>
      <c r="K13" s="20">
        <v>43</v>
      </c>
      <c r="L13" s="22">
        <v>9</v>
      </c>
      <c r="M13">
        <v>2.25</v>
      </c>
      <c r="N13" s="22">
        <v>8</v>
      </c>
      <c r="Q13" s="20">
        <v>9</v>
      </c>
      <c r="S13">
        <v>9</v>
      </c>
      <c r="T13" s="217"/>
    </row>
    <row r="14" spans="2:20">
      <c r="E14" s="16">
        <v>46965</v>
      </c>
      <c r="G14" s="15">
        <v>11</v>
      </c>
      <c r="K14" s="20">
        <v>42</v>
      </c>
      <c r="L14" s="22">
        <v>10</v>
      </c>
      <c r="M14">
        <v>2.5</v>
      </c>
      <c r="N14" s="22">
        <v>9</v>
      </c>
      <c r="Q14" s="20">
        <v>10</v>
      </c>
      <c r="S14">
        <v>10</v>
      </c>
      <c r="T14" s="217"/>
    </row>
    <row r="15" spans="2:20">
      <c r="E15" s="16">
        <v>47330</v>
      </c>
      <c r="G15" s="15">
        <v>12</v>
      </c>
      <c r="K15" s="20">
        <v>41</v>
      </c>
      <c r="L15" s="22">
        <v>11</v>
      </c>
      <c r="M15">
        <v>2.75</v>
      </c>
      <c r="N15" s="22">
        <v>10</v>
      </c>
      <c r="Q15" s="20">
        <v>11</v>
      </c>
      <c r="S15">
        <v>11</v>
      </c>
      <c r="T15" s="217"/>
    </row>
    <row r="16" spans="2:20">
      <c r="G16" s="15">
        <v>13</v>
      </c>
      <c r="K16" s="20">
        <v>40</v>
      </c>
      <c r="L16" s="22">
        <v>12</v>
      </c>
      <c r="M16">
        <v>3</v>
      </c>
      <c r="N16" s="22">
        <v>11</v>
      </c>
      <c r="Q16" s="20">
        <v>12</v>
      </c>
      <c r="S16">
        <v>12</v>
      </c>
      <c r="T16" s="217"/>
    </row>
    <row r="17" spans="7:20">
      <c r="G17" s="15">
        <v>14</v>
      </c>
      <c r="K17" s="20">
        <v>39</v>
      </c>
      <c r="L17" s="22">
        <v>13</v>
      </c>
      <c r="M17">
        <v>3.25</v>
      </c>
      <c r="N17" s="22">
        <v>12</v>
      </c>
      <c r="Q17" s="20">
        <v>13</v>
      </c>
      <c r="S17">
        <v>13</v>
      </c>
      <c r="T17" s="217"/>
    </row>
    <row r="18" spans="7:20">
      <c r="G18" s="15">
        <v>15</v>
      </c>
      <c r="K18" s="20">
        <v>38</v>
      </c>
      <c r="L18" s="22">
        <v>14</v>
      </c>
      <c r="M18">
        <v>3.5</v>
      </c>
      <c r="N18" s="22">
        <v>13</v>
      </c>
      <c r="Q18" s="20">
        <v>14</v>
      </c>
      <c r="S18">
        <v>14</v>
      </c>
      <c r="T18" s="217"/>
    </row>
    <row r="19" spans="7:20">
      <c r="G19" s="15">
        <v>16</v>
      </c>
      <c r="K19" s="20">
        <v>37</v>
      </c>
      <c r="L19" s="22">
        <v>15</v>
      </c>
      <c r="M19">
        <v>3.75</v>
      </c>
      <c r="N19" s="22">
        <v>14</v>
      </c>
      <c r="Q19" s="20">
        <v>15</v>
      </c>
      <c r="S19">
        <v>15</v>
      </c>
      <c r="T19" s="217"/>
    </row>
    <row r="20" spans="7:20">
      <c r="G20" s="15">
        <v>17</v>
      </c>
      <c r="K20" s="20">
        <v>36</v>
      </c>
      <c r="L20" s="22">
        <v>16</v>
      </c>
      <c r="M20">
        <v>4</v>
      </c>
      <c r="Q20" s="20">
        <v>16</v>
      </c>
      <c r="S20" s="217"/>
      <c r="T20" s="217"/>
    </row>
    <row r="21" spans="7:20">
      <c r="G21" s="15">
        <v>18</v>
      </c>
      <c r="K21" s="20">
        <v>35</v>
      </c>
      <c r="L21" s="22">
        <v>17</v>
      </c>
      <c r="M21">
        <v>4.25</v>
      </c>
      <c r="Q21" s="20">
        <v>17</v>
      </c>
      <c r="T21" s="217"/>
    </row>
    <row r="22" spans="7:20">
      <c r="K22" s="20">
        <v>34</v>
      </c>
      <c r="L22" s="22">
        <v>18</v>
      </c>
      <c r="M22">
        <v>4.5</v>
      </c>
      <c r="Q22" s="20">
        <v>18</v>
      </c>
      <c r="S22" s="2"/>
      <c r="T22" s="217"/>
    </row>
    <row r="23" spans="7:20">
      <c r="K23" s="20">
        <v>33</v>
      </c>
      <c r="L23" s="22">
        <v>19</v>
      </c>
      <c r="M23">
        <v>4.75</v>
      </c>
      <c r="Q23" s="20">
        <v>19</v>
      </c>
    </row>
    <row r="24" spans="7:20">
      <c r="K24" s="20">
        <v>32</v>
      </c>
      <c r="L24" s="22">
        <v>20</v>
      </c>
      <c r="M24">
        <v>5</v>
      </c>
      <c r="Q24" s="20">
        <v>20</v>
      </c>
    </row>
    <row r="25" spans="7:20">
      <c r="K25" s="20">
        <v>31</v>
      </c>
      <c r="L25" s="22">
        <v>21</v>
      </c>
      <c r="M25">
        <v>5.25</v>
      </c>
      <c r="Q25" s="20">
        <v>21</v>
      </c>
    </row>
    <row r="26" spans="7:20">
      <c r="K26" s="20">
        <v>30</v>
      </c>
      <c r="L26" s="22">
        <v>22</v>
      </c>
      <c r="M26">
        <v>5.5</v>
      </c>
      <c r="Q26" s="20">
        <v>22</v>
      </c>
    </row>
    <row r="27" spans="7:20">
      <c r="K27" s="20">
        <v>29</v>
      </c>
      <c r="L27" s="22">
        <v>23</v>
      </c>
      <c r="M27">
        <v>5.75</v>
      </c>
      <c r="Q27" s="20">
        <v>23</v>
      </c>
    </row>
    <row r="28" spans="7:20">
      <c r="K28" s="20">
        <v>28</v>
      </c>
      <c r="L28" s="22">
        <v>24</v>
      </c>
      <c r="M28">
        <v>6</v>
      </c>
      <c r="Q28" s="20">
        <v>24</v>
      </c>
    </row>
    <row r="29" spans="7:20">
      <c r="K29" s="20">
        <v>27</v>
      </c>
      <c r="L29" s="22">
        <v>25</v>
      </c>
      <c r="M29">
        <v>6.25</v>
      </c>
      <c r="Q29" s="20">
        <v>25</v>
      </c>
    </row>
    <row r="30" spans="7:20">
      <c r="K30" s="20">
        <v>26</v>
      </c>
      <c r="L30" s="22">
        <v>26</v>
      </c>
      <c r="M30">
        <v>6.5</v>
      </c>
      <c r="Q30" s="20">
        <v>26</v>
      </c>
    </row>
    <row r="31" spans="7:20">
      <c r="K31" s="20">
        <v>25</v>
      </c>
      <c r="L31" s="22">
        <v>27</v>
      </c>
      <c r="M31">
        <v>6.75</v>
      </c>
      <c r="Q31" s="20">
        <v>27</v>
      </c>
    </row>
    <row r="32" spans="7:20">
      <c r="K32" s="20">
        <v>24</v>
      </c>
      <c r="L32" s="22">
        <v>28</v>
      </c>
      <c r="M32">
        <v>7</v>
      </c>
      <c r="Q32" s="20">
        <v>28</v>
      </c>
    </row>
    <row r="33" spans="11:17">
      <c r="K33" s="20">
        <v>23</v>
      </c>
      <c r="L33" s="22">
        <v>29</v>
      </c>
      <c r="M33">
        <v>7.25</v>
      </c>
      <c r="Q33" s="20">
        <v>29</v>
      </c>
    </row>
    <row r="34" spans="11:17">
      <c r="K34" s="20">
        <v>22</v>
      </c>
      <c r="L34" s="22">
        <v>30</v>
      </c>
      <c r="M34">
        <v>7.5</v>
      </c>
      <c r="Q34" s="20">
        <v>30</v>
      </c>
    </row>
    <row r="35" spans="11:17">
      <c r="K35" s="20">
        <v>21</v>
      </c>
      <c r="L35" s="22">
        <v>31</v>
      </c>
      <c r="M35">
        <v>7.75</v>
      </c>
      <c r="Q35" s="20">
        <v>31</v>
      </c>
    </row>
    <row r="36" spans="11:17">
      <c r="K36" s="20">
        <v>20</v>
      </c>
      <c r="L36" s="22">
        <v>32</v>
      </c>
      <c r="M36">
        <v>8</v>
      </c>
      <c r="Q36" s="20">
        <v>32</v>
      </c>
    </row>
    <row r="37" spans="11:17">
      <c r="K37" s="20">
        <v>19</v>
      </c>
      <c r="M37">
        <v>8.25</v>
      </c>
      <c r="Q37" s="20">
        <v>33</v>
      </c>
    </row>
    <row r="38" spans="11:17">
      <c r="K38" s="20">
        <v>18</v>
      </c>
      <c r="M38">
        <v>8.5</v>
      </c>
      <c r="Q38" s="20">
        <v>34</v>
      </c>
    </row>
    <row r="39" spans="11:17">
      <c r="K39" s="20">
        <v>17</v>
      </c>
      <c r="M39">
        <v>8.75</v>
      </c>
      <c r="Q39" s="20">
        <v>35</v>
      </c>
    </row>
    <row r="40" spans="11:17">
      <c r="K40" s="20">
        <v>16</v>
      </c>
      <c r="M40">
        <v>9</v>
      </c>
      <c r="Q40" s="20">
        <v>36</v>
      </c>
    </row>
    <row r="41" spans="11:17">
      <c r="K41" s="20">
        <v>15</v>
      </c>
      <c r="M41">
        <v>9.25</v>
      </c>
      <c r="Q41" s="20">
        <v>37</v>
      </c>
    </row>
    <row r="42" spans="11:17">
      <c r="K42" s="20">
        <v>14</v>
      </c>
      <c r="M42">
        <v>9.5</v>
      </c>
      <c r="Q42" s="20">
        <v>38</v>
      </c>
    </row>
    <row r="43" spans="11:17">
      <c r="K43" s="20">
        <v>13</v>
      </c>
      <c r="M43">
        <v>9.75</v>
      </c>
      <c r="Q43" s="20">
        <v>39</v>
      </c>
    </row>
    <row r="44" spans="11:17">
      <c r="K44" s="20">
        <v>12</v>
      </c>
      <c r="M44">
        <v>10</v>
      </c>
      <c r="Q44" s="20">
        <v>40</v>
      </c>
    </row>
    <row r="45" spans="11:17">
      <c r="K45" s="20">
        <v>11</v>
      </c>
      <c r="M45">
        <v>10.25</v>
      </c>
      <c r="Q45" s="20">
        <v>41</v>
      </c>
    </row>
    <row r="46" spans="11:17">
      <c r="K46" s="20">
        <v>10</v>
      </c>
      <c r="M46">
        <v>10.5</v>
      </c>
      <c r="Q46" s="20">
        <v>42</v>
      </c>
    </row>
    <row r="47" spans="11:17">
      <c r="K47" s="20">
        <v>9</v>
      </c>
      <c r="M47">
        <v>10.75</v>
      </c>
      <c r="Q47" s="20">
        <v>43</v>
      </c>
    </row>
    <row r="48" spans="11:17">
      <c r="K48" s="20">
        <v>8</v>
      </c>
      <c r="M48">
        <v>11</v>
      </c>
      <c r="Q48" s="20">
        <v>44</v>
      </c>
    </row>
    <row r="49" spans="11:17">
      <c r="K49" s="20">
        <v>7</v>
      </c>
      <c r="M49">
        <v>11.25</v>
      </c>
      <c r="Q49" s="20">
        <v>45</v>
      </c>
    </row>
    <row r="50" spans="11:17">
      <c r="K50" s="20">
        <v>6</v>
      </c>
      <c r="M50">
        <v>11.5</v>
      </c>
      <c r="Q50" s="20">
        <v>46</v>
      </c>
    </row>
    <row r="51" spans="11:17">
      <c r="K51" s="20">
        <v>5</v>
      </c>
      <c r="M51">
        <v>11.75</v>
      </c>
      <c r="Q51" s="20">
        <v>47</v>
      </c>
    </row>
    <row r="52" spans="11:17">
      <c r="K52" s="20">
        <v>4</v>
      </c>
      <c r="M52">
        <v>12</v>
      </c>
      <c r="Q52" s="20">
        <v>48</v>
      </c>
    </row>
    <row r="53" spans="11:17">
      <c r="K53" s="20">
        <v>3</v>
      </c>
      <c r="M53">
        <v>12.25</v>
      </c>
      <c r="Q53" s="20">
        <v>49</v>
      </c>
    </row>
    <row r="54" spans="11:17">
      <c r="K54" s="20">
        <v>2</v>
      </c>
      <c r="M54">
        <v>12.5</v>
      </c>
      <c r="Q54" s="20">
        <v>50</v>
      </c>
    </row>
    <row r="55" spans="11:17">
      <c r="K55" s="20">
        <v>1</v>
      </c>
      <c r="M55">
        <v>12.75</v>
      </c>
      <c r="Q55" s="20">
        <v>51</v>
      </c>
    </row>
    <row r="56" spans="11:17">
      <c r="M56">
        <v>13</v>
      </c>
      <c r="Q56" s="20">
        <v>52</v>
      </c>
    </row>
    <row r="57" spans="11:17">
      <c r="M57">
        <v>13.25</v>
      </c>
      <c r="Q57" s="20">
        <v>53</v>
      </c>
    </row>
    <row r="58" spans="11:17">
      <c r="M58">
        <v>13.5</v>
      </c>
      <c r="Q58" s="20">
        <v>54</v>
      </c>
    </row>
    <row r="59" spans="11:17">
      <c r="M59">
        <v>13.75</v>
      </c>
      <c r="Q59" s="20">
        <v>55</v>
      </c>
    </row>
    <row r="60" spans="11:17">
      <c r="M60">
        <v>14</v>
      </c>
      <c r="Q60" s="20">
        <v>56</v>
      </c>
    </row>
    <row r="61" spans="11:17">
      <c r="M61">
        <v>14.25</v>
      </c>
      <c r="Q61" s="20">
        <v>57</v>
      </c>
    </row>
    <row r="62" spans="11:17">
      <c r="M62">
        <v>14.5</v>
      </c>
      <c r="Q62" s="20">
        <v>58</v>
      </c>
    </row>
    <row r="63" spans="11:17">
      <c r="M63">
        <v>14.75</v>
      </c>
      <c r="Q63" s="20">
        <v>59</v>
      </c>
    </row>
    <row r="64" spans="11:17">
      <c r="M64">
        <v>15</v>
      </c>
      <c r="Q64" s="20">
        <v>60</v>
      </c>
    </row>
    <row r="65" spans="13:17">
      <c r="M65">
        <v>15.25</v>
      </c>
      <c r="Q65" s="20">
        <v>61</v>
      </c>
    </row>
    <row r="66" spans="13:17">
      <c r="M66">
        <v>15.5</v>
      </c>
      <c r="Q66" s="20">
        <v>62</v>
      </c>
    </row>
    <row r="67" spans="13:17">
      <c r="M67">
        <v>15.75</v>
      </c>
      <c r="Q67" s="20">
        <v>63</v>
      </c>
    </row>
    <row r="68" spans="13:17">
      <c r="M68">
        <v>16</v>
      </c>
      <c r="Q68" s="20">
        <v>64</v>
      </c>
    </row>
    <row r="69" spans="13:17">
      <c r="Q69" s="20">
        <v>65</v>
      </c>
    </row>
    <row r="70" spans="13:17">
      <c r="Q70" s="20">
        <v>66</v>
      </c>
    </row>
    <row r="71" spans="13:17">
      <c r="Q71" s="20">
        <v>67</v>
      </c>
    </row>
    <row r="72" spans="13:17">
      <c r="Q72" s="20">
        <v>68</v>
      </c>
    </row>
    <row r="73" spans="13:17">
      <c r="Q73" s="20">
        <v>69</v>
      </c>
    </row>
    <row r="74" spans="13:17">
      <c r="Q74" s="20">
        <v>70</v>
      </c>
    </row>
    <row r="75" spans="13:17">
      <c r="Q75" s="20">
        <v>71</v>
      </c>
    </row>
    <row r="76" spans="13:17">
      <c r="Q76" s="20">
        <v>72</v>
      </c>
    </row>
    <row r="77" spans="13:17">
      <c r="Q77" s="20">
        <v>73</v>
      </c>
    </row>
    <row r="78" spans="13:17">
      <c r="Q78" s="20">
        <v>74</v>
      </c>
    </row>
    <row r="79" spans="13:17">
      <c r="Q79" s="20">
        <v>75</v>
      </c>
    </row>
    <row r="80" spans="13:17">
      <c r="Q80" s="20">
        <v>76</v>
      </c>
    </row>
    <row r="81" spans="17:17">
      <c r="Q81" s="20">
        <v>77</v>
      </c>
    </row>
    <row r="82" spans="17:17">
      <c r="Q82" s="20">
        <v>78</v>
      </c>
    </row>
    <row r="83" spans="17:17">
      <c r="Q83" s="20">
        <v>79</v>
      </c>
    </row>
    <row r="84" spans="17:17">
      <c r="Q84" s="20">
        <v>80</v>
      </c>
    </row>
    <row r="85" spans="17:17">
      <c r="Q85" s="20">
        <v>81</v>
      </c>
    </row>
    <row r="86" spans="17:17">
      <c r="Q86" s="20">
        <v>82</v>
      </c>
    </row>
    <row r="87" spans="17:17">
      <c r="Q87" s="20">
        <v>83</v>
      </c>
    </row>
    <row r="88" spans="17:17">
      <c r="Q88" s="20">
        <v>84</v>
      </c>
    </row>
    <row r="89" spans="17:17">
      <c r="Q89" s="20">
        <v>85</v>
      </c>
    </row>
    <row r="90" spans="17:17">
      <c r="Q90" s="20">
        <v>86</v>
      </c>
    </row>
    <row r="91" spans="17:17">
      <c r="Q91" s="20">
        <v>87</v>
      </c>
    </row>
    <row r="92" spans="17:17">
      <c r="Q92" s="20">
        <v>88</v>
      </c>
    </row>
    <row r="93" spans="17:17">
      <c r="Q93" s="20">
        <v>89</v>
      </c>
    </row>
    <row r="94" spans="17:17">
      <c r="Q94" s="20">
        <v>90</v>
      </c>
    </row>
    <row r="95" spans="17:17">
      <c r="Q95" s="20">
        <v>91</v>
      </c>
    </row>
    <row r="96" spans="17:17">
      <c r="Q96" s="20">
        <v>92</v>
      </c>
    </row>
    <row r="97" spans="17:17">
      <c r="Q97" s="20">
        <v>93</v>
      </c>
    </row>
    <row r="98" spans="17:17">
      <c r="Q98" s="20">
        <v>94</v>
      </c>
    </row>
    <row r="99" spans="17:17">
      <c r="Q99" s="20">
        <v>95</v>
      </c>
    </row>
    <row r="100" spans="17:17">
      <c r="Q100" s="20">
        <v>96</v>
      </c>
    </row>
    <row r="101" spans="17:17">
      <c r="Q101" s="20">
        <v>97</v>
      </c>
    </row>
    <row r="102" spans="17:17">
      <c r="Q102" s="20">
        <v>98</v>
      </c>
    </row>
    <row r="103" spans="17:17">
      <c r="Q103" s="20">
        <v>99</v>
      </c>
    </row>
    <row r="104" spans="17:17">
      <c r="Q104" s="20">
        <v>100</v>
      </c>
    </row>
    <row r="105" spans="17:17">
      <c r="Q105" s="20">
        <v>101</v>
      </c>
    </row>
    <row r="106" spans="17:17">
      <c r="Q106" s="20">
        <v>102</v>
      </c>
    </row>
    <row r="107" spans="17:17">
      <c r="Q107" s="20">
        <v>103</v>
      </c>
    </row>
    <row r="108" spans="17:17">
      <c r="Q108" s="20">
        <v>104</v>
      </c>
    </row>
    <row r="109" spans="17:17">
      <c r="Q109" s="20">
        <v>105</v>
      </c>
    </row>
    <row r="110" spans="17:17">
      <c r="Q110" s="20">
        <v>106</v>
      </c>
    </row>
    <row r="111" spans="17:17">
      <c r="Q111" s="20">
        <v>107</v>
      </c>
    </row>
    <row r="112" spans="17:17">
      <c r="Q112" s="20">
        <v>108</v>
      </c>
    </row>
    <row r="113" spans="17:17">
      <c r="Q113" s="20">
        <v>109</v>
      </c>
    </row>
    <row r="114" spans="17:17">
      <c r="Q114" s="20">
        <v>110</v>
      </c>
    </row>
    <row r="115" spans="17:17">
      <c r="Q115" s="20">
        <v>111</v>
      </c>
    </row>
    <row r="116" spans="17:17">
      <c r="Q116" s="20">
        <v>112</v>
      </c>
    </row>
    <row r="117" spans="17:17">
      <c r="Q117" s="20">
        <v>113</v>
      </c>
    </row>
    <row r="118" spans="17:17">
      <c r="Q118" s="20">
        <v>114</v>
      </c>
    </row>
    <row r="119" spans="17:17">
      <c r="Q119" s="20">
        <v>115</v>
      </c>
    </row>
    <row r="120" spans="17:17">
      <c r="Q120" s="20">
        <v>116</v>
      </c>
    </row>
    <row r="121" spans="17:17">
      <c r="Q121" s="20">
        <v>117</v>
      </c>
    </row>
    <row r="122" spans="17:17">
      <c r="Q122" s="20">
        <v>118</v>
      </c>
    </row>
    <row r="123" spans="17:17">
      <c r="Q123" s="20">
        <v>119</v>
      </c>
    </row>
    <row r="124" spans="17:17">
      <c r="Q124" s="20">
        <v>120</v>
      </c>
    </row>
    <row r="125" spans="17:17">
      <c r="Q125" s="20">
        <v>121</v>
      </c>
    </row>
    <row r="126" spans="17:17">
      <c r="Q126" s="20">
        <v>122</v>
      </c>
    </row>
    <row r="127" spans="17:17">
      <c r="Q127" s="20">
        <v>123</v>
      </c>
    </row>
    <row r="128" spans="17:17">
      <c r="Q128" s="20">
        <v>124</v>
      </c>
    </row>
    <row r="129" spans="17:17">
      <c r="Q129" s="20">
        <v>125</v>
      </c>
    </row>
    <row r="130" spans="17:17">
      <c r="Q130" s="20">
        <v>126</v>
      </c>
    </row>
    <row r="131" spans="17:17">
      <c r="Q131" s="20">
        <v>127</v>
      </c>
    </row>
    <row r="132" spans="17:17">
      <c r="Q132" s="20">
        <v>128</v>
      </c>
    </row>
    <row r="133" spans="17:17">
      <c r="Q133" s="20">
        <v>129</v>
      </c>
    </row>
    <row r="134" spans="17:17">
      <c r="Q134" s="20">
        <v>130</v>
      </c>
    </row>
    <row r="135" spans="17:17">
      <c r="Q135" s="20">
        <v>131</v>
      </c>
    </row>
    <row r="136" spans="17:17">
      <c r="Q136" s="20">
        <v>132</v>
      </c>
    </row>
    <row r="137" spans="17:17">
      <c r="Q137" s="20">
        <v>133</v>
      </c>
    </row>
    <row r="138" spans="17:17">
      <c r="Q138" s="20">
        <v>134</v>
      </c>
    </row>
    <row r="139" spans="17:17">
      <c r="Q139" s="20">
        <v>135</v>
      </c>
    </row>
    <row r="140" spans="17:17">
      <c r="Q140" s="20">
        <v>136</v>
      </c>
    </row>
    <row r="141" spans="17:17">
      <c r="Q141" s="20">
        <v>137</v>
      </c>
    </row>
    <row r="142" spans="17:17">
      <c r="Q142" s="20">
        <v>138</v>
      </c>
    </row>
    <row r="143" spans="17:17">
      <c r="Q143" s="20">
        <v>139</v>
      </c>
    </row>
    <row r="144" spans="17:17">
      <c r="Q144" s="20">
        <v>140</v>
      </c>
    </row>
    <row r="145" spans="17:17">
      <c r="Q145" s="20">
        <v>141</v>
      </c>
    </row>
    <row r="146" spans="17:17">
      <c r="Q146" s="20">
        <v>142</v>
      </c>
    </row>
    <row r="147" spans="17:17">
      <c r="Q147" s="20">
        <v>143</v>
      </c>
    </row>
    <row r="148" spans="17:17">
      <c r="Q148" s="20">
        <v>144</v>
      </c>
    </row>
    <row r="149" spans="17:17">
      <c r="Q149" s="20">
        <v>145</v>
      </c>
    </row>
    <row r="150" spans="17:17">
      <c r="Q150" s="20">
        <v>146</v>
      </c>
    </row>
    <row r="151" spans="17:17">
      <c r="Q151" s="20">
        <v>147</v>
      </c>
    </row>
    <row r="152" spans="17:17">
      <c r="Q152" s="20">
        <v>148</v>
      </c>
    </row>
    <row r="153" spans="17:17">
      <c r="Q153" s="20">
        <v>149</v>
      </c>
    </row>
    <row r="154" spans="17:17">
      <c r="Q154" s="20">
        <v>150</v>
      </c>
    </row>
    <row r="155" spans="17:17">
      <c r="Q155" s="20">
        <v>151</v>
      </c>
    </row>
    <row r="156" spans="17:17">
      <c r="Q156" s="20">
        <v>152</v>
      </c>
    </row>
    <row r="157" spans="17:17">
      <c r="Q157" s="20">
        <v>153</v>
      </c>
    </row>
    <row r="158" spans="17:17">
      <c r="Q158" s="20">
        <v>154</v>
      </c>
    </row>
    <row r="159" spans="17:17">
      <c r="Q159" s="20">
        <v>155</v>
      </c>
    </row>
    <row r="160" spans="17:17">
      <c r="Q160" s="20">
        <v>156</v>
      </c>
    </row>
    <row r="161" spans="17:17">
      <c r="Q161" s="20">
        <v>157</v>
      </c>
    </row>
    <row r="162" spans="17:17">
      <c r="Q162" s="20">
        <v>158</v>
      </c>
    </row>
    <row r="163" spans="17:17">
      <c r="Q163" s="20">
        <v>159</v>
      </c>
    </row>
    <row r="164" spans="17:17">
      <c r="Q164" s="20">
        <v>160</v>
      </c>
    </row>
    <row r="165" spans="17:17">
      <c r="Q165" s="20">
        <v>161</v>
      </c>
    </row>
    <row r="166" spans="17:17">
      <c r="Q166" s="20">
        <v>162</v>
      </c>
    </row>
    <row r="167" spans="17:17">
      <c r="Q167" s="20">
        <v>163</v>
      </c>
    </row>
    <row r="168" spans="17:17">
      <c r="Q168" s="20">
        <v>164</v>
      </c>
    </row>
    <row r="169" spans="17:17">
      <c r="Q169" s="20">
        <v>165</v>
      </c>
    </row>
    <row r="170" spans="17:17">
      <c r="Q170" s="20">
        <v>166</v>
      </c>
    </row>
    <row r="171" spans="17:17">
      <c r="Q171" s="20">
        <v>167</v>
      </c>
    </row>
    <row r="172" spans="17:17">
      <c r="Q172" s="20">
        <v>168</v>
      </c>
    </row>
    <row r="173" spans="17:17">
      <c r="Q173" s="20">
        <v>169</v>
      </c>
    </row>
    <row r="174" spans="17:17">
      <c r="Q174" s="20">
        <v>170</v>
      </c>
    </row>
    <row r="175" spans="17:17">
      <c r="Q175" s="20">
        <v>171</v>
      </c>
    </row>
    <row r="176" spans="17:17">
      <c r="Q176" s="20">
        <v>172</v>
      </c>
    </row>
    <row r="177" spans="17:17">
      <c r="Q177" s="20">
        <v>173</v>
      </c>
    </row>
    <row r="178" spans="17:17">
      <c r="Q178" s="20">
        <v>174</v>
      </c>
    </row>
    <row r="179" spans="17:17">
      <c r="Q179" s="20">
        <v>175</v>
      </c>
    </row>
    <row r="180" spans="17:17">
      <c r="Q180" s="20">
        <v>176</v>
      </c>
    </row>
    <row r="181" spans="17:17">
      <c r="Q181" s="20">
        <v>177</v>
      </c>
    </row>
    <row r="182" spans="17:17">
      <c r="Q182" s="20">
        <v>178</v>
      </c>
    </row>
    <row r="183" spans="17:17">
      <c r="Q183" s="20">
        <v>179</v>
      </c>
    </row>
    <row r="184" spans="17:17">
      <c r="Q184" s="20">
        <v>180</v>
      </c>
    </row>
    <row r="185" spans="17:17">
      <c r="Q185" s="20">
        <v>181</v>
      </c>
    </row>
    <row r="186" spans="17:17">
      <c r="Q186" s="20">
        <v>182</v>
      </c>
    </row>
    <row r="187" spans="17:17">
      <c r="Q187" s="20">
        <v>183</v>
      </c>
    </row>
    <row r="188" spans="17:17">
      <c r="Q188" s="20">
        <v>184</v>
      </c>
    </row>
    <row r="189" spans="17:17">
      <c r="Q189" s="20">
        <v>185</v>
      </c>
    </row>
    <row r="190" spans="17:17">
      <c r="Q190" s="20">
        <v>186</v>
      </c>
    </row>
    <row r="191" spans="17:17">
      <c r="Q191" s="20">
        <v>187</v>
      </c>
    </row>
    <row r="192" spans="17:17">
      <c r="Q192" s="20">
        <v>188</v>
      </c>
    </row>
    <row r="193" spans="17:17">
      <c r="Q193" s="20">
        <v>189</v>
      </c>
    </row>
    <row r="194" spans="17:17">
      <c r="Q194" s="20">
        <v>190</v>
      </c>
    </row>
    <row r="195" spans="17:17">
      <c r="Q195" s="20">
        <v>191</v>
      </c>
    </row>
    <row r="196" spans="17:17">
      <c r="Q196" s="20">
        <v>192</v>
      </c>
    </row>
    <row r="197" spans="17:17">
      <c r="Q197" s="20">
        <v>193</v>
      </c>
    </row>
    <row r="198" spans="17:17">
      <c r="Q198" s="20">
        <v>194</v>
      </c>
    </row>
    <row r="199" spans="17:17">
      <c r="Q199" s="20">
        <v>195</v>
      </c>
    </row>
    <row r="200" spans="17:17">
      <c r="Q200" s="20">
        <v>196</v>
      </c>
    </row>
    <row r="201" spans="17:17">
      <c r="Q201" s="20">
        <v>197</v>
      </c>
    </row>
    <row r="202" spans="17:17">
      <c r="Q202" s="20">
        <v>198</v>
      </c>
    </row>
    <row r="203" spans="17:17">
      <c r="Q203" s="20">
        <v>199</v>
      </c>
    </row>
    <row r="204" spans="17:17" ht="14.1" customHeight="1">
      <c r="Q204" s="20">
        <v>200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36"/>
  <sheetViews>
    <sheetView topLeftCell="F1" workbookViewId="0">
      <selection activeCell="I10" sqref="I10"/>
    </sheetView>
  </sheetViews>
  <sheetFormatPr defaultColWidth="8.7109375" defaultRowHeight="14.45"/>
  <cols>
    <col min="1" max="1" width="13.85546875" style="1" customWidth="1"/>
    <col min="2" max="2" width="15.28515625" style="1" customWidth="1"/>
    <col min="3" max="3" width="27.85546875" style="1" customWidth="1"/>
    <col min="4" max="4" width="20.28515625" style="1" customWidth="1"/>
    <col min="5" max="5" width="17.28515625" style="1" customWidth="1"/>
    <col min="6" max="6" width="18.140625" style="1" customWidth="1"/>
    <col min="7" max="12" width="15.5703125" style="1" customWidth="1"/>
    <col min="13" max="16384" width="8.7109375" style="1"/>
  </cols>
  <sheetData>
    <row r="1" spans="1:12">
      <c r="D1" s="1" t="s">
        <v>12075</v>
      </c>
      <c r="E1" s="184">
        <v>5.5E-2</v>
      </c>
      <c r="G1" s="354" t="s">
        <v>12076</v>
      </c>
      <c r="H1" s="355"/>
      <c r="I1" s="355"/>
      <c r="J1" s="355"/>
      <c r="K1" s="356"/>
      <c r="L1" s="356"/>
    </row>
    <row r="2" spans="1:12" ht="43.5">
      <c r="A2" s="226" t="s">
        <v>12077</v>
      </c>
      <c r="B2" s="226" t="s">
        <v>12078</v>
      </c>
      <c r="C2" s="226" t="s">
        <v>12079</v>
      </c>
      <c r="D2" s="226" t="s">
        <v>12078</v>
      </c>
      <c r="E2" s="226" t="s">
        <v>12079</v>
      </c>
      <c r="G2" s="225" t="s">
        <v>96</v>
      </c>
      <c r="H2" s="225" t="s">
        <v>97</v>
      </c>
      <c r="I2" s="225" t="s">
        <v>98</v>
      </c>
      <c r="J2" s="225" t="s">
        <v>99</v>
      </c>
      <c r="K2" s="225" t="s">
        <v>100</v>
      </c>
      <c r="L2" s="225" t="s">
        <v>101</v>
      </c>
    </row>
    <row r="3" spans="1:12">
      <c r="A3" s="75" t="s">
        <v>12080</v>
      </c>
      <c r="B3" s="76">
        <v>170400</v>
      </c>
      <c r="C3" s="76">
        <v>136320</v>
      </c>
      <c r="D3" s="76">
        <f>ROUNDUP((1+$E$1)*B3,0)</f>
        <v>179772</v>
      </c>
      <c r="E3" s="76">
        <f>ROUNDUP((1+$E$1)*C3,0)</f>
        <v>143818</v>
      </c>
      <c r="G3" s="215">
        <v>0.4</v>
      </c>
      <c r="H3" s="215">
        <v>0.5</v>
      </c>
      <c r="I3" s="215">
        <v>0.6</v>
      </c>
      <c r="J3" s="215">
        <v>0.7</v>
      </c>
      <c r="K3" s="215">
        <v>0.8</v>
      </c>
      <c r="L3" s="215">
        <v>1</v>
      </c>
    </row>
    <row r="4" spans="1:12">
      <c r="A4" s="75" t="s">
        <v>12081</v>
      </c>
      <c r="B4" s="76">
        <v>34204</v>
      </c>
      <c r="C4" s="76">
        <v>27363</v>
      </c>
      <c r="D4" s="76">
        <f t="shared" ref="D4:E15" si="0">ROUNDUP((1+$E$1)*B4,0)</f>
        <v>36086</v>
      </c>
      <c r="E4" s="76">
        <f t="shared" si="0"/>
        <v>28868</v>
      </c>
      <c r="G4" s="77">
        <f>ROUNDUP($L$4*G$3,0)</f>
        <v>1688</v>
      </c>
      <c r="H4" s="77">
        <f>ROUNDUP($L$4*H$3,0)</f>
        <v>2110</v>
      </c>
      <c r="I4" s="77">
        <f>ROUNDUP($L$4*I$3,0)</f>
        <v>2532</v>
      </c>
      <c r="J4" s="77">
        <f>ROUNDUP($L$4*J$3,0)</f>
        <v>2954</v>
      </c>
      <c r="K4" s="77">
        <f>ROUNDUP($L$4*K$3,0)</f>
        <v>3376</v>
      </c>
      <c r="L4" s="77">
        <v>4220</v>
      </c>
    </row>
    <row r="5" spans="1:12">
      <c r="A5" s="75" t="s">
        <v>12082</v>
      </c>
      <c r="B5" s="76">
        <v>25962</v>
      </c>
      <c r="C5" s="76">
        <v>20770</v>
      </c>
      <c r="D5" s="76">
        <f t="shared" si="0"/>
        <v>27390</v>
      </c>
      <c r="E5" s="76">
        <f t="shared" si="0"/>
        <v>21913</v>
      </c>
    </row>
    <row r="6" spans="1:12">
      <c r="A6" s="77" t="s">
        <v>12083</v>
      </c>
      <c r="B6" s="182">
        <f>SUM(B7:B9)</f>
        <v>242723</v>
      </c>
      <c r="C6" s="182">
        <f>SUM(C7:C9)</f>
        <v>194178</v>
      </c>
      <c r="D6" s="185">
        <f t="shared" si="0"/>
        <v>256073</v>
      </c>
      <c r="E6" s="185">
        <f t="shared" si="0"/>
        <v>204858</v>
      </c>
    </row>
    <row r="7" spans="1:12">
      <c r="A7" s="75" t="s">
        <v>12084</v>
      </c>
      <c r="B7" s="76">
        <v>230565</v>
      </c>
      <c r="C7" s="76">
        <v>184452</v>
      </c>
      <c r="D7" s="76">
        <f t="shared" si="0"/>
        <v>243247</v>
      </c>
      <c r="E7" s="76">
        <f t="shared" si="0"/>
        <v>194597</v>
      </c>
    </row>
    <row r="8" spans="1:12">
      <c r="A8" s="75" t="s">
        <v>12085</v>
      </c>
      <c r="B8" s="76">
        <v>5358</v>
      </c>
      <c r="C8" s="76">
        <v>4286</v>
      </c>
      <c r="D8" s="76">
        <f t="shared" si="0"/>
        <v>5653</v>
      </c>
      <c r="E8" s="76">
        <f t="shared" si="0"/>
        <v>4522</v>
      </c>
    </row>
    <row r="9" spans="1:12">
      <c r="A9" s="75" t="s">
        <v>12086</v>
      </c>
      <c r="B9" s="76">
        <v>6800</v>
      </c>
      <c r="C9" s="76">
        <v>5440</v>
      </c>
      <c r="D9" s="76">
        <f t="shared" si="0"/>
        <v>7174</v>
      </c>
      <c r="E9" s="76">
        <f t="shared" si="0"/>
        <v>5740</v>
      </c>
    </row>
    <row r="10" spans="1:12">
      <c r="A10" s="77"/>
      <c r="B10" s="77"/>
      <c r="C10" s="77"/>
      <c r="D10" s="76">
        <f t="shared" si="0"/>
        <v>0</v>
      </c>
      <c r="E10" s="76">
        <f t="shared" si="0"/>
        <v>0</v>
      </c>
    </row>
    <row r="11" spans="1:12">
      <c r="A11" s="75" t="s">
        <v>12087</v>
      </c>
      <c r="B11" s="76">
        <v>14424</v>
      </c>
      <c r="C11" s="76">
        <v>11539</v>
      </c>
      <c r="D11" s="76">
        <f t="shared" si="0"/>
        <v>15218</v>
      </c>
      <c r="E11" s="76">
        <f t="shared" si="0"/>
        <v>12174</v>
      </c>
    </row>
    <row r="12" spans="1:12">
      <c r="A12" s="75" t="s">
        <v>12088</v>
      </c>
      <c r="B12" s="76">
        <v>4946</v>
      </c>
      <c r="C12" s="76">
        <v>3957</v>
      </c>
      <c r="D12" s="76">
        <f t="shared" si="0"/>
        <v>5219</v>
      </c>
      <c r="E12" s="76">
        <f t="shared" si="0"/>
        <v>4175</v>
      </c>
    </row>
    <row r="13" spans="1:12">
      <c r="A13" s="75" t="s">
        <v>12089</v>
      </c>
      <c r="B13" s="76">
        <v>42</v>
      </c>
      <c r="C13" s="76">
        <v>33</v>
      </c>
      <c r="D13" s="76">
        <f t="shared" si="0"/>
        <v>45</v>
      </c>
      <c r="E13" s="76">
        <f t="shared" si="0"/>
        <v>35</v>
      </c>
    </row>
    <row r="14" spans="1:12">
      <c r="A14" s="77"/>
      <c r="B14" s="77"/>
      <c r="C14" s="77"/>
      <c r="D14" s="76">
        <f t="shared" si="0"/>
        <v>0</v>
      </c>
      <c r="E14" s="76">
        <f t="shared" si="0"/>
        <v>0</v>
      </c>
    </row>
    <row r="15" spans="1:12">
      <c r="A15" s="75" t="s">
        <v>12090</v>
      </c>
      <c r="B15" s="76">
        <v>8036</v>
      </c>
      <c r="C15" s="76">
        <v>6429</v>
      </c>
      <c r="D15" s="76">
        <f t="shared" si="0"/>
        <v>8478</v>
      </c>
      <c r="E15" s="76">
        <f t="shared" si="0"/>
        <v>6783</v>
      </c>
    </row>
    <row r="17" spans="1:5" ht="14.1" customHeight="1">
      <c r="B17" s="9" t="s">
        <v>12091</v>
      </c>
      <c r="C17" s="85">
        <f>$C$19</f>
        <v>7076</v>
      </c>
      <c r="D17" s="9" t="s">
        <v>12091</v>
      </c>
      <c r="E17" s="85">
        <f>$E$19</f>
        <v>7466</v>
      </c>
    </row>
    <row r="18" spans="1:5" s="78" customFormat="1" ht="43.5">
      <c r="A18" s="84" t="s">
        <v>12092</v>
      </c>
      <c r="B18" s="84" t="s">
        <v>12093</v>
      </c>
      <c r="C18" s="84" t="s">
        <v>12094</v>
      </c>
      <c r="D18" s="84" t="s">
        <v>12093</v>
      </c>
      <c r="E18" s="84" t="s">
        <v>12094</v>
      </c>
    </row>
    <row r="19" spans="1:5">
      <c r="A19" s="79" t="s">
        <v>216</v>
      </c>
      <c r="B19" s="80">
        <v>1</v>
      </c>
      <c r="C19" s="81">
        <v>7076</v>
      </c>
      <c r="D19" s="80">
        <v>1</v>
      </c>
      <c r="E19" s="76">
        <f t="shared" ref="E19:E36" si="1">ROUNDUP((1+$E$1)*C19,0)</f>
        <v>7466</v>
      </c>
    </row>
    <row r="20" spans="1:5">
      <c r="A20" s="79" t="s">
        <v>219</v>
      </c>
      <c r="B20" s="80">
        <v>2</v>
      </c>
      <c r="C20" s="81">
        <v>7076</v>
      </c>
      <c r="D20" s="80">
        <v>2</v>
      </c>
      <c r="E20" s="76">
        <f t="shared" si="1"/>
        <v>7466</v>
      </c>
    </row>
    <row r="21" spans="1:5">
      <c r="A21" s="79" t="s">
        <v>222</v>
      </c>
      <c r="B21" s="80">
        <v>3</v>
      </c>
      <c r="C21" s="81">
        <v>7076</v>
      </c>
      <c r="D21" s="80">
        <v>3</v>
      </c>
      <c r="E21" s="76">
        <f t="shared" si="1"/>
        <v>7466</v>
      </c>
    </row>
    <row r="22" spans="1:5">
      <c r="A22" s="79" t="s">
        <v>225</v>
      </c>
      <c r="B22" s="80">
        <v>4</v>
      </c>
      <c r="C22" s="81">
        <v>7076</v>
      </c>
      <c r="D22" s="80">
        <v>4</v>
      </c>
      <c r="E22" s="76">
        <f t="shared" si="1"/>
        <v>7466</v>
      </c>
    </row>
    <row r="23" spans="1:5">
      <c r="A23" s="79" t="s">
        <v>228</v>
      </c>
      <c r="B23" s="80">
        <v>5</v>
      </c>
      <c r="C23" s="81">
        <v>7076</v>
      </c>
      <c r="D23" s="80">
        <v>5</v>
      </c>
      <c r="E23" s="76">
        <f t="shared" si="1"/>
        <v>7466</v>
      </c>
    </row>
    <row r="24" spans="1:5">
      <c r="A24" s="79" t="s">
        <v>231</v>
      </c>
      <c r="B24" s="80">
        <v>6</v>
      </c>
      <c r="C24" s="81">
        <v>7076</v>
      </c>
      <c r="D24" s="80">
        <v>6</v>
      </c>
      <c r="E24" s="76">
        <f t="shared" si="1"/>
        <v>7466</v>
      </c>
    </row>
    <row r="25" spans="1:5">
      <c r="A25" s="79" t="s">
        <v>233</v>
      </c>
      <c r="B25" s="80">
        <v>7</v>
      </c>
      <c r="C25" s="81">
        <v>7076</v>
      </c>
      <c r="D25" s="80">
        <v>7</v>
      </c>
      <c r="E25" s="76">
        <f t="shared" si="1"/>
        <v>7466</v>
      </c>
    </row>
    <row r="26" spans="1:5">
      <c r="A26" s="79" t="s">
        <v>235</v>
      </c>
      <c r="B26" s="80">
        <v>8</v>
      </c>
      <c r="C26" s="81">
        <v>7076</v>
      </c>
      <c r="D26" s="80">
        <v>8</v>
      </c>
      <c r="E26" s="76">
        <f t="shared" si="1"/>
        <v>7466</v>
      </c>
    </row>
    <row r="27" spans="1:5">
      <c r="A27" s="79" t="s">
        <v>237</v>
      </c>
      <c r="B27" s="80">
        <v>9</v>
      </c>
      <c r="C27" s="81">
        <v>6876</v>
      </c>
      <c r="D27" s="80">
        <v>9</v>
      </c>
      <c r="E27" s="76">
        <f t="shared" si="1"/>
        <v>7255</v>
      </c>
    </row>
    <row r="28" spans="1:5">
      <c r="A28" s="79" t="s">
        <v>239</v>
      </c>
      <c r="B28" s="80">
        <v>10</v>
      </c>
      <c r="C28" s="82">
        <v>6394</v>
      </c>
      <c r="D28" s="80">
        <v>10</v>
      </c>
      <c r="E28" s="76">
        <f t="shared" si="1"/>
        <v>6746</v>
      </c>
    </row>
    <row r="29" spans="1:5">
      <c r="A29" s="79" t="s">
        <v>241</v>
      </c>
      <c r="B29" s="80">
        <v>11</v>
      </c>
      <c r="C29" s="81">
        <v>6318</v>
      </c>
      <c r="D29" s="80">
        <v>11</v>
      </c>
      <c r="E29" s="76">
        <f t="shared" si="1"/>
        <v>6666</v>
      </c>
    </row>
    <row r="30" spans="1:5">
      <c r="A30" s="79" t="s">
        <v>243</v>
      </c>
      <c r="B30" s="80">
        <v>12</v>
      </c>
      <c r="C30" s="81">
        <v>6108</v>
      </c>
      <c r="D30" s="80">
        <v>12</v>
      </c>
      <c r="E30" s="76">
        <f t="shared" si="1"/>
        <v>6444</v>
      </c>
    </row>
    <row r="31" spans="1:5">
      <c r="A31" s="79" t="s">
        <v>245</v>
      </c>
      <c r="B31" s="80">
        <v>13</v>
      </c>
      <c r="C31" s="81">
        <v>5710</v>
      </c>
      <c r="D31" s="80">
        <v>13</v>
      </c>
      <c r="E31" s="76">
        <f t="shared" si="1"/>
        <v>6025</v>
      </c>
    </row>
    <row r="32" spans="1:5">
      <c r="A32" s="79" t="s">
        <v>247</v>
      </c>
      <c r="B32" s="80">
        <v>14</v>
      </c>
      <c r="C32" s="81">
        <v>5375</v>
      </c>
      <c r="D32" s="80">
        <v>14</v>
      </c>
      <c r="E32" s="76">
        <f t="shared" si="1"/>
        <v>5671</v>
      </c>
    </row>
    <row r="33" spans="1:5">
      <c r="A33" s="79" t="s">
        <v>249</v>
      </c>
      <c r="B33" s="80">
        <v>15</v>
      </c>
      <c r="C33" s="81">
        <v>5104</v>
      </c>
      <c r="D33" s="80">
        <v>15</v>
      </c>
      <c r="E33" s="76">
        <f t="shared" si="1"/>
        <v>5385</v>
      </c>
    </row>
    <row r="34" spans="1:5">
      <c r="A34" s="79" t="s">
        <v>251</v>
      </c>
      <c r="B34" s="80">
        <v>16</v>
      </c>
      <c r="C34" s="81">
        <v>4810</v>
      </c>
      <c r="D34" s="80">
        <v>16</v>
      </c>
      <c r="E34" s="76">
        <f t="shared" si="1"/>
        <v>5075</v>
      </c>
    </row>
    <row r="35" spans="1:5">
      <c r="A35" s="79" t="s">
        <v>253</v>
      </c>
      <c r="B35" s="80">
        <v>17</v>
      </c>
      <c r="C35" s="81">
        <v>4557</v>
      </c>
      <c r="D35" s="80">
        <v>17</v>
      </c>
      <c r="E35" s="76">
        <f t="shared" si="1"/>
        <v>4808</v>
      </c>
    </row>
    <row r="36" spans="1:5">
      <c r="A36" s="79" t="s">
        <v>255</v>
      </c>
      <c r="B36" s="80">
        <v>18</v>
      </c>
      <c r="C36" s="81">
        <v>4557</v>
      </c>
      <c r="D36" s="80">
        <v>18</v>
      </c>
      <c r="E36" s="76">
        <f t="shared" si="1"/>
        <v>4808</v>
      </c>
    </row>
  </sheetData>
  <sortState xmlns:xlrd2="http://schemas.microsoft.com/office/spreadsheetml/2017/richdata2" ref="I4:K9">
    <sortCondition ref="J4:J9"/>
  </sortState>
  <mergeCells count="1">
    <mergeCell ref="G1:L1"/>
  </mergeCells>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417ea0-39d6-4be6-bace-119be7989d43">
      <Terms xmlns="http://schemas.microsoft.com/office/infopath/2007/PartnerControls"/>
    </lcf76f155ced4ddcb4097134ff3c332f>
    <TaxCatchAll xmlns="a6a046c2-6305-4251-b3ac-aba23a05aa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007C6CCB351E4093C8DA6D4ACCEA32" ma:contentTypeVersion="14" ma:contentTypeDescription="Create a new document." ma:contentTypeScope="" ma:versionID="574622bbba0015979610e0ec03541872">
  <xsd:schema xmlns:xsd="http://www.w3.org/2001/XMLSchema" xmlns:xs="http://www.w3.org/2001/XMLSchema" xmlns:p="http://schemas.microsoft.com/office/2006/metadata/properties" xmlns:ns2="85417ea0-39d6-4be6-bace-119be7989d43" xmlns:ns3="a6a046c2-6305-4251-b3ac-aba23a05aa0e" targetNamespace="http://schemas.microsoft.com/office/2006/metadata/properties" ma:root="true" ma:fieldsID="9ec2467e1cfdf2d0d19b50955399b321" ns2:_="" ns3:_="">
    <xsd:import namespace="85417ea0-39d6-4be6-bace-119be7989d43"/>
    <xsd:import namespace="a6a046c2-6305-4251-b3ac-aba23a05aa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417ea0-39d6-4be6-bace-119be7989d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046c2-6305-4251-b3ac-aba23a05aa0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4b771f4-ab93-4f62-b1a1-cf520b7448a5}" ma:internalName="TaxCatchAll" ma:showField="CatchAllData" ma:web="a6a046c2-6305-4251-b3ac-aba23a05aa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3E0AFF-604D-44E1-ACF6-B28986DF3E07}"/>
</file>

<file path=customXml/itemProps2.xml><?xml version="1.0" encoding="utf-8"?>
<ds:datastoreItem xmlns:ds="http://schemas.openxmlformats.org/officeDocument/2006/customXml" ds:itemID="{679DC92C-CE10-4420-AE3D-3B3389EE5F3B}"/>
</file>

<file path=customXml/itemProps3.xml><?xml version="1.0" encoding="utf-8"?>
<ds:datastoreItem xmlns:ds="http://schemas.openxmlformats.org/officeDocument/2006/customXml" ds:itemID="{EE74A33C-58A5-4F5A-8109-47D5982278D2}"/>
</file>

<file path=docProps/app.xml><?xml version="1.0" encoding="utf-8"?>
<Properties xmlns="http://schemas.openxmlformats.org/officeDocument/2006/extended-properties" xmlns:vt="http://schemas.openxmlformats.org/officeDocument/2006/docPropsVTypes">
  <Application>Microsoft Excel Online</Application>
  <Manager/>
  <Company>NSW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Willie Vicente</dc:creator>
  <cp:keywords/>
  <dc:description/>
  <cp:lastModifiedBy>Rory Burns</cp:lastModifiedBy>
  <cp:revision/>
  <dcterms:created xsi:type="dcterms:W3CDTF">2021-05-25T23:59:32Z</dcterms:created>
  <dcterms:modified xsi:type="dcterms:W3CDTF">2023-08-16T03:11:55Z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0x01010057A645982EA55D4EA8F6945366A016F9</vt:lpwstr>
  </property>
  <property fmtid="{D5CDD505-2E9C-101B-9397-08002B2CF9AE}" pid="3" name="MSIP_Label_b603dfd7-d93a-4381-a340-2995d8282205_Enabled">
    <vt:lpwstr>true</vt:lpwstr>
  </property>
  <property fmtid="{D5CDD505-2E9C-101B-9397-08002B2CF9AE}" pid="4" name="MSIP_Label_b603dfd7-d93a-4381-a340-2995d8282205_SetDate">
    <vt:lpwstr>2023-07-26T07:34:33Z</vt:lpwstr>
  </property>
  <property fmtid="{D5CDD505-2E9C-101B-9397-08002B2CF9AE}" pid="5" name="MSIP_Label_b603dfd7-d93a-4381-a340-2995d8282205_Method">
    <vt:lpwstr>Standard</vt:lpwstr>
  </property>
  <property fmtid="{D5CDD505-2E9C-101B-9397-08002B2CF9AE}" pid="6" name="MSIP_Label_b603dfd7-d93a-4381-a340-2995d8282205_Name">
    <vt:lpwstr>OFFICIAL</vt:lpwstr>
  </property>
  <property fmtid="{D5CDD505-2E9C-101B-9397-08002B2CF9AE}" pid="7" name="MSIP_Label_b603dfd7-d93a-4381-a340-2995d8282205_SiteId">
    <vt:lpwstr>05a0e69a-418a-47c1-9c25-9387261bf991</vt:lpwstr>
  </property>
  <property fmtid="{D5CDD505-2E9C-101B-9397-08002B2CF9AE}" pid="8" name="MSIP_Label_b603dfd7-d93a-4381-a340-2995d8282205_ActionId">
    <vt:lpwstr>a33efa57-512e-47d5-9b97-e39b15a8e970</vt:lpwstr>
  </property>
  <property fmtid="{D5CDD505-2E9C-101B-9397-08002B2CF9AE}" pid="9" name="MSIP_Label_b603dfd7-d93a-4381-a340-2995d8282205_ContentBits">
    <vt:lpwstr>0</vt:lpwstr>
  </property>
  <property fmtid="{D5CDD505-2E9C-101B-9397-08002B2CF9AE}" pid="10" name="MediaServiceImageTags">
    <vt:lpwstr/>
  </property>
</Properties>
</file>