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schoolsnsw-my.sharepoint.com/personal/jolanda_waskito_det_nsw_edu_au/Documents/Jolanda Waskito/1Tickets/CDW-1699 - Maths Standard Year 11/"/>
    </mc:Choice>
  </mc:AlternateContent>
  <xr:revisionPtr revIDLastSave="2" documentId="13_ncr:1_{A7527167-B584-4B5F-9595-D0EAD2187269}" xr6:coauthVersionLast="47" xr6:coauthVersionMax="47" xr10:uidLastSave="{31B1DEB7-9FCB-4ADD-A488-55DAEF9DF979}"/>
  <bookViews>
    <workbookView xWindow="-27000" yWindow="450" windowWidth="20475" windowHeight="13140" activeTab="4" xr2:uid="{00000000-000D-0000-FFFF-FFFF00000000}"/>
  </bookViews>
  <sheets>
    <sheet name="Introduction" sheetId="7" r:id="rId1"/>
    <sheet name="Final tables" sheetId="3" r:id="rId2"/>
    <sheet name="Wellbeing" sheetId="6" r:id="rId3"/>
    <sheet name="Graphs" sheetId="4" r:id="rId4"/>
    <sheet name="Calculating the median and IQR" sheetId="5" r:id="rId5"/>
    <sheet name="Copyright page" sheetId="8" r:id="rId6"/>
  </sheets>
  <externalReferences>
    <externalReference r:id="rId7"/>
  </externalReferences>
  <definedNames>
    <definedName name="Balance_Opt1">OFFSET('[1]Compound v Compound'!$E$16,,,'[1]Compound v Compound'!$M$1+1)</definedName>
    <definedName name="Balance_Opt2">OFFSET('[1]Compound v Compound'!$K$16,,,'[1]Compound v Compound'!$N$1+1)</definedName>
    <definedName name="Balance_SI">OFFSET('[1]Simple v Compound (variable)'!$J$15,,,'[1]Simple v Compound (variable)'!$L$1+1)</definedName>
    <definedName name="Frequency">'[1]periods p.a.'!$A$3:$A$7</definedName>
    <definedName name="OneHundred">#REF!</definedName>
    <definedName name="OneThousand">#REF!</definedName>
    <definedName name="Ten">#REF!</definedName>
    <definedName name="Year_Opt1">OFFSET('[1]Compound v Compound'!$B$16,,,'[1]Compound v Compound'!$M$1+1)</definedName>
    <definedName name="Year_Opt2">OFFSET('[1]Compound v Compound'!$H$16,,,'[1]Compound v Compound'!$N$1+1)</definedName>
    <definedName name="Year_SI">OFFSET('[1]Simple v Compound (variable)'!$G$15,,,'[1]Simple v Compound (variable)'!$L$1+1)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6" i="3" l="1"/>
  <c r="P35" i="3"/>
  <c r="P34" i="3"/>
  <c r="P33" i="3"/>
  <c r="P32" i="3"/>
  <c r="P31" i="3"/>
  <c r="P36" i="3" s="1"/>
  <c r="P5" i="3"/>
  <c r="H5" i="3"/>
  <c r="H6" i="3"/>
  <c r="H7" i="3"/>
  <c r="H8" i="3"/>
  <c r="H9" i="3"/>
  <c r="H10" i="3"/>
  <c r="H11" i="3"/>
  <c r="H12" i="3"/>
  <c r="H13" i="3"/>
  <c r="H14" i="3"/>
  <c r="H15" i="3"/>
  <c r="H16" i="3"/>
  <c r="H17" i="3"/>
  <c r="H18" i="3"/>
  <c r="H19" i="3"/>
  <c r="H20" i="3"/>
  <c r="H21" i="3"/>
  <c r="H22" i="3"/>
  <c r="H23" i="3"/>
  <c r="H24" i="3"/>
  <c r="F26" i="3"/>
  <c r="G26" i="3"/>
  <c r="H33" i="3"/>
  <c r="H34" i="3"/>
  <c r="H35" i="3"/>
  <c r="H36" i="3"/>
  <c r="H37" i="3"/>
  <c r="G38" i="3"/>
  <c r="P24" i="3"/>
  <c r="P23" i="3"/>
  <c r="P22" i="3"/>
  <c r="P21" i="3"/>
  <c r="P20" i="3"/>
  <c r="P19" i="3"/>
  <c r="P18" i="3"/>
  <c r="P17" i="3"/>
  <c r="P16" i="3"/>
  <c r="P15" i="3"/>
  <c r="P14" i="3"/>
  <c r="P13" i="3"/>
  <c r="P12" i="3"/>
  <c r="P11" i="3"/>
  <c r="P10" i="3"/>
  <c r="P9" i="3"/>
  <c r="P8" i="3"/>
  <c r="P7" i="3"/>
  <c r="P6" i="3"/>
  <c r="O26" i="3"/>
  <c r="N26" i="3"/>
  <c r="D23" i="6"/>
  <c r="E23" i="6"/>
  <c r="F23" i="6"/>
  <c r="C23" i="6"/>
  <c r="D25" i="6"/>
  <c r="E25" i="6"/>
  <c r="F25" i="6"/>
  <c r="G25" i="6"/>
  <c r="C25" i="6"/>
  <c r="D24" i="6"/>
  <c r="E24" i="6"/>
  <c r="F24" i="6"/>
  <c r="G24" i="6"/>
  <c r="C24" i="6"/>
  <c r="B35" i="5"/>
  <c r="B34" i="5"/>
  <c r="B33" i="5"/>
  <c r="B30" i="5"/>
  <c r="I5" i="3"/>
  <c r="J5" i="3"/>
  <c r="I6" i="3"/>
  <c r="J6" i="3"/>
  <c r="I7" i="3"/>
  <c r="J7" i="3"/>
  <c r="I8" i="3"/>
  <c r="J8" i="3"/>
  <c r="I9" i="3"/>
  <c r="J9" i="3"/>
  <c r="I10" i="3"/>
  <c r="J10" i="3"/>
  <c r="I11" i="3"/>
  <c r="J11" i="3"/>
  <c r="I12" i="3"/>
  <c r="J12" i="3"/>
  <c r="I13" i="3"/>
  <c r="J13" i="3"/>
  <c r="I14" i="3"/>
  <c r="J14" i="3"/>
  <c r="I15" i="3"/>
  <c r="J15" i="3"/>
  <c r="I16" i="3"/>
  <c r="J16" i="3"/>
  <c r="I17" i="3"/>
  <c r="J17" i="3"/>
  <c r="I18" i="3"/>
  <c r="J18" i="3"/>
  <c r="I19" i="3"/>
  <c r="J19" i="3"/>
  <c r="I20" i="3"/>
  <c r="J20" i="3"/>
  <c r="I21" i="3"/>
  <c r="J21" i="3"/>
  <c r="I22" i="3"/>
  <c r="J22" i="3"/>
  <c r="I23" i="3"/>
  <c r="J23" i="3"/>
  <c r="I24" i="3"/>
  <c r="J24" i="3"/>
  <c r="D35" i="5"/>
  <c r="E35" i="5"/>
  <c r="F35" i="5"/>
  <c r="G35" i="5"/>
  <c r="D34" i="5"/>
  <c r="E34" i="5"/>
  <c r="F34" i="5"/>
  <c r="G34" i="5"/>
  <c r="D33" i="5"/>
  <c r="E33" i="5"/>
  <c r="F33" i="5"/>
  <c r="G33" i="5"/>
  <c r="C31" i="5"/>
  <c r="C33" i="5" s="1"/>
  <c r="C35" i="5" s="1"/>
  <c r="D31" i="5"/>
  <c r="E31" i="5"/>
  <c r="F31" i="5"/>
  <c r="G31" i="5"/>
  <c r="B31" i="5"/>
  <c r="C29" i="5"/>
  <c r="D29" i="5"/>
  <c r="E29" i="5"/>
  <c r="F29" i="5"/>
  <c r="G29" i="5"/>
  <c r="B29" i="5"/>
  <c r="C30" i="5"/>
  <c r="D30" i="5"/>
  <c r="E30" i="5"/>
  <c r="F30" i="5"/>
  <c r="G30" i="5"/>
  <c r="D24" i="3"/>
  <c r="D6" i="3"/>
  <c r="D7" i="3"/>
  <c r="D8" i="3"/>
  <c r="D9" i="3"/>
  <c r="D10" i="3"/>
  <c r="D11" i="3"/>
  <c r="D12" i="3"/>
  <c r="D13" i="3"/>
  <c r="D14" i="3"/>
  <c r="D15" i="3"/>
  <c r="D16" i="3"/>
  <c r="D17" i="3"/>
  <c r="D18" i="3"/>
  <c r="D19" i="3"/>
  <c r="D20" i="3"/>
  <c r="D21" i="3"/>
  <c r="D22" i="3"/>
  <c r="D23" i="3"/>
  <c r="D5" i="3"/>
  <c r="C5" i="3"/>
  <c r="C6" i="3"/>
  <c r="C7" i="3"/>
  <c r="C8" i="3"/>
  <c r="C9" i="3"/>
  <c r="C10" i="3"/>
  <c r="C11" i="3"/>
  <c r="C12" i="3"/>
  <c r="C13" i="3"/>
  <c r="C14" i="3"/>
  <c r="C15" i="3"/>
  <c r="C16" i="3"/>
  <c r="C17" i="3"/>
  <c r="C18" i="3"/>
  <c r="C19" i="3"/>
  <c r="C20" i="3"/>
  <c r="C21" i="3"/>
  <c r="C22" i="3"/>
  <c r="C23" i="3"/>
  <c r="C24" i="3"/>
  <c r="G23" i="6" l="1"/>
  <c r="H25" i="3"/>
  <c r="P25" i="3"/>
  <c r="H38" i="3"/>
  <c r="C34" i="5"/>
  <c r="J25" i="3"/>
  <c r="D25" i="3"/>
  <c r="I25" i="3"/>
  <c r="C25"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<sst xmlns="http://schemas.openxmlformats.org/spreadsheetml/2006/main" count="218" uniqueCount="80">
  <si>
    <t>Changing demands from school</t>
  </si>
  <si>
    <t>Hasn't changed</t>
  </si>
  <si>
    <t>Personal choice</t>
  </si>
  <si>
    <t>Other/I would rather not say</t>
  </si>
  <si>
    <t>Neutral</t>
  </si>
  <si>
    <t>Disagree</t>
  </si>
  <si>
    <t>Agree</t>
  </si>
  <si>
    <t>Strongly agree</t>
  </si>
  <si>
    <t>Changing demands at home/work</t>
  </si>
  <si>
    <t>Stage 6</t>
  </si>
  <si>
    <t>Y10</t>
  </si>
  <si>
    <t>Total Exercise</t>
  </si>
  <si>
    <t>Total non-exercise</t>
  </si>
  <si>
    <t>Median</t>
  </si>
  <si>
    <t>Mean</t>
  </si>
  <si>
    <t>Reasons</t>
  </si>
  <si>
    <t xml:space="preserve">Reason </t>
  </si>
  <si>
    <t>Count</t>
  </si>
  <si>
    <t>%ge</t>
  </si>
  <si>
    <t>% of time</t>
  </si>
  <si>
    <t>Q1</t>
  </si>
  <si>
    <t>Q3</t>
  </si>
  <si>
    <t>IQR</t>
  </si>
  <si>
    <t>Med</t>
  </si>
  <si>
    <t>Max</t>
  </si>
  <si>
    <t>Min</t>
  </si>
  <si>
    <t>L outlier</t>
  </si>
  <si>
    <t>U outlier</t>
  </si>
  <si>
    <t>Student 1</t>
  </si>
  <si>
    <t>Student 2</t>
  </si>
  <si>
    <t>Student 3</t>
  </si>
  <si>
    <t>Student 4</t>
  </si>
  <si>
    <t>Student 5</t>
  </si>
  <si>
    <t>Student 6</t>
  </si>
  <si>
    <t>Student 7</t>
  </si>
  <si>
    <t>Student 8</t>
  </si>
  <si>
    <t>Student 9</t>
  </si>
  <si>
    <t>Student 10</t>
  </si>
  <si>
    <t>Student 11</t>
  </si>
  <si>
    <t>Student 12</t>
  </si>
  <si>
    <t>Student 13</t>
  </si>
  <si>
    <t>Student 14</t>
  </si>
  <si>
    <t>Student 15</t>
  </si>
  <si>
    <t>Student 16</t>
  </si>
  <si>
    <t>Student 17</t>
  </si>
  <si>
    <t>Student 18</t>
  </si>
  <si>
    <t>Student 19</t>
  </si>
  <si>
    <t>Student 20</t>
  </si>
  <si>
    <t>NSW Department of Education</t>
  </si>
  <si>
    <t>© NSW Department of Education, 2026</t>
  </si>
  <si>
    <t>Mathematics Standard Stage 6 (Year 11) – assessment task 
sample solutions</t>
  </si>
  <si>
    <t>Getting healthy</t>
  </si>
  <si>
    <t>Stage 6 Year 11 sample scope and sequence.</t>
  </si>
  <si>
    <t>© State of New South Wales (Department of Education), 2026</t>
  </si>
  <si>
    <r>
      <t xml:space="preserve">The copyright material published in this resource is subject to the </t>
    </r>
    <r>
      <rPr>
        <i/>
        <sz val="11"/>
        <color theme="1"/>
        <rFont val="Arial"/>
        <family val="2"/>
      </rPr>
      <t>Copyright Act 1968</t>
    </r>
    <r>
      <rPr>
        <sz val="11"/>
        <color theme="1"/>
        <rFont val="Arial"/>
        <family val="2"/>
      </rPr>
      <t xml:space="preserve"> (Cth) and is owned by the NSW Department of Education or, where indicated, by a party other than the NSW Department of Education (third-party material).</t>
    </r>
  </si>
  <si>
    <t>Copyright material available in this resource and owned by the NSW Department of Education is licensed under a Creative Commons Attribution 4.0 International (CC BY 4.0) license.</t>
  </si>
  <si>
    <t>This license allows you to share and adapt the material for any purpose, even commercially.</t>
  </si>
  <si>
    <t>Attribution should be given to © State of New South Wales (Department of Education), 2026.</t>
  </si>
  <si>
    <t>Material in this resource not available under a Creative Commons license:</t>
  </si>
  <si>
    <r>
      <t>·</t>
    </r>
    <r>
      <rPr>
        <sz val="7"/>
        <color theme="1"/>
        <rFont val="Times New Roman"/>
        <family val="1"/>
      </rPr>
      <t xml:space="preserve">                </t>
    </r>
    <r>
      <rPr>
        <sz val="11"/>
        <color theme="1"/>
        <rFont val="Arial"/>
        <family val="2"/>
      </rPr>
      <t>the NSW Department of Education logo, other logos and trademark-protected material</t>
    </r>
  </si>
  <si>
    <r>
      <t>·</t>
    </r>
    <r>
      <rPr>
        <sz val="7"/>
        <color theme="1"/>
        <rFont val="Times New Roman"/>
        <family val="1"/>
      </rPr>
      <t xml:space="preserve">                </t>
    </r>
    <r>
      <rPr>
        <sz val="11"/>
        <color theme="1"/>
        <rFont val="Arial"/>
        <family val="2"/>
      </rPr>
      <t>material owned by a third party that has been reproduced with permission. You will need to obtain permission from the third party to reuse its material.</t>
    </r>
  </si>
  <si>
    <t>Links to third-party material and websites</t>
  </si>
  <si>
    <t>Please note that the provided (reading/viewing material/list/links/texts) are a suggestion only and implies no endorsement, by the New South Wales Department of Education, of any author, publisher, or book title. School principals and teachers are best placed to assess the suitability of resources that would complement the curriculum and reflect the needs and interests of their students.</t>
  </si>
  <si>
    <r>
      <t xml:space="preserve">If you use the links provided in this document to access a third-party's website, you acknowledge that the terms of use, including licence terms set out on the third-party's website apply to the use which may be made of the materials on that third-party website or where permitted by the </t>
    </r>
    <r>
      <rPr>
        <i/>
        <sz val="11"/>
        <color rgb="FF000000"/>
        <rFont val="Arial"/>
        <family val="2"/>
      </rPr>
      <t>Copyright Act 1968</t>
    </r>
    <r>
      <rPr>
        <sz val="11"/>
        <color rgb="FF000000"/>
        <rFont val="Arial"/>
        <family val="2"/>
      </rPr>
      <t xml:space="preserve"> (Cth). The department accepts no responsibility for content on third-party websites.</t>
    </r>
  </si>
  <si>
    <t>Total exercise</t>
  </si>
  <si>
    <t>This spreadsheet is Part 3 of an assessment package designed to asses the outcomes from Unit 1 – getting healthy of the Department of Education's</t>
  </si>
  <si>
    <t>Changing demands from home or work</t>
  </si>
  <si>
    <t>Other or I would rather not say</t>
  </si>
  <si>
    <t xml:space="preserve"> I have enough time to spend on activities I enjoy</t>
  </si>
  <si>
    <t>I have enough time to spend on study</t>
  </si>
  <si>
    <t>I have enough time to spend on activities that support my health and wellbeing</t>
  </si>
  <si>
    <t>Being in Stage 6 has made it harder to balance school and other activities</t>
  </si>
  <si>
    <t>Strongly disagree</t>
  </si>
  <si>
    <t>Agree or Strongly agree</t>
  </si>
  <si>
    <t>Disagree or Strongly disagree</t>
  </si>
  <si>
    <t>Total school</t>
  </si>
  <si>
    <t>Year 10</t>
  </si>
  <si>
    <t>Data sorted smallest to largest.</t>
  </si>
  <si>
    <t>Overall, I feel my physical health is in a good place</t>
  </si>
  <si>
    <t>Overall, I feel my mental health is in a good place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</si>
</sst>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0"/>
      <name val="Calibri"/>
      <family val="2"/>
      <scheme val="minor"/>
    </font>
    <font>
      <sz val="8"/>
      <name val="Calibri"/>
      <family val="2"/>
      <scheme val="minor"/>
    </font>
    <font>
      <b/>
      <sz val="14"/>
      <color theme="1"/>
      <name val="Calibri"/>
      <family val="2"/>
      <scheme val="minor"/>
    </font>
    <font>
      <b/>
      <sz val="20"/>
      <color theme="1"/>
      <name val="Calibri"/>
      <family val="2"/>
      <scheme val="minor"/>
    </font>
    <font>
      <u/>
      <sz val="11"/>
      <color theme="10"/>
      <name val="Calibri"/>
      <family val="2"/>
      <scheme val="minor"/>
    </font>
    <font>
      <b/>
      <sz val="14"/>
      <color theme="0"/>
      <name val="Arial"/>
      <family val="2"/>
    </font>
    <font>
      <b/>
      <sz val="26"/>
      <color rgb="FF002664"/>
      <name val="Arial"/>
      <family val="2"/>
    </font>
    <font>
      <b/>
      <sz val="14"/>
      <color rgb="FF002664"/>
      <name val="Arial"/>
      <family val="2"/>
    </font>
    <font>
      <sz val="11"/>
      <color theme="1"/>
      <name val="Arial"/>
      <family val="2"/>
    </font>
    <font>
      <sz val="12"/>
      <name val="Arial"/>
      <family val="2"/>
    </font>
    <font>
      <sz val="11"/>
      <color theme="1"/>
      <name val="Calibri"/>
      <family val="2"/>
      <scheme val="minor"/>
    </font>
    <font>
      <b/>
      <sz val="11"/>
      <color theme="1"/>
      <name val="Arial"/>
      <family val="2"/>
    </font>
    <font>
      <i/>
      <sz val="11"/>
      <color theme="1"/>
      <name val="Arial"/>
      <family val="2"/>
    </font>
    <font>
      <sz val="11"/>
      <color theme="1"/>
      <name val="Symbol"/>
      <family val="1"/>
      <charset val="2"/>
    </font>
    <font>
      <sz val="7"/>
      <color theme="1"/>
      <name val="Times New Roman"/>
      <family val="1"/>
    </font>
    <font>
      <b/>
      <sz val="11"/>
      <color rgb="FF000000"/>
      <name val="Arial"/>
      <family val="2"/>
    </font>
    <font>
      <sz val="11"/>
      <color rgb="FF000000"/>
      <name val="Arial"/>
      <family val="2"/>
    </font>
    <font>
      <i/>
      <sz val="11"/>
      <color rgb="FF000000"/>
      <name val="Arial"/>
      <family val="2"/>
    </font>
    <font>
      <u/>
      <sz val="11"/>
      <color rgb="FF0563C1"/>
      <name val="Arial"/>
      <family val="2"/>
    </font>
    <font>
      <b/>
      <sz val="11"/>
      <color theme="0"/>
      <name val="Arial"/>
      <family val="2"/>
    </font>
    <font>
      <b/>
      <sz val="14"/>
      <color theme="1"/>
      <name val="Arial"/>
      <family val="2"/>
    </font>
    <font>
      <b/>
      <sz val="17"/>
      <color theme="1"/>
      <name val="Arial"/>
      <family val="2"/>
    </font>
    <font>
      <u/>
      <sz val="10"/>
      <color theme="5" tint="-0.249977111117893"/>
      <name val="Arial"/>
      <family val="2"/>
    </font>
    <font>
      <u/>
      <sz val="12"/>
      <color theme="5" tint="-0.249977111117893"/>
      <name val="Arial"/>
      <family val="2"/>
    </font>
  </fonts>
  <fills count="17">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8" tint="0.89999084444715716"/>
        <bgColor theme="4" tint="0.79998168889431442"/>
      </patternFill>
    </fill>
    <fill>
      <patternFill patternType="solid">
        <fgColor theme="8" tint="0.89999084444715716"/>
        <bgColor indexed="64"/>
      </patternFill>
    </fill>
    <fill>
      <patternFill patternType="solid">
        <fgColor rgb="FFC6E6A2"/>
        <bgColor theme="4" tint="0.79998168889431442"/>
      </patternFill>
    </fill>
    <fill>
      <patternFill patternType="solid">
        <fgColor rgb="FFC6E6A2"/>
        <bgColor indexed="64"/>
      </patternFill>
    </fill>
    <fill>
      <patternFill patternType="solid">
        <fgColor rgb="FFD6BBEB"/>
        <bgColor theme="4" tint="0.79998168889431442"/>
      </patternFill>
    </fill>
    <fill>
      <patternFill patternType="solid">
        <fgColor rgb="FFD6BBEB"/>
        <bgColor indexed="64"/>
      </patternFill>
    </fill>
    <fill>
      <patternFill patternType="solid">
        <fgColor theme="0"/>
        <bgColor indexed="64"/>
      </patternFill>
    </fill>
    <fill>
      <patternFill patternType="solid">
        <fgColor rgb="FFFFFF00"/>
        <bgColor theme="4" tint="0.79998168889431442"/>
      </patternFill>
    </fill>
    <fill>
      <patternFill patternType="solid">
        <fgColor rgb="FFFFFF00"/>
        <bgColor indexed="64"/>
      </patternFill>
    </fill>
    <fill>
      <patternFill patternType="solid">
        <fgColor rgb="FF002664"/>
        <bgColor indexed="64"/>
      </patternFill>
    </fill>
    <fill>
      <patternFill patternType="solid">
        <fgColor rgb="FFEBEBEB"/>
        <bgColor indexed="64"/>
      </patternFill>
    </fill>
    <fill>
      <patternFill patternType="solid">
        <fgColor rgb="FFCBEDFD"/>
        <bgColor indexed="64"/>
      </patternFill>
    </fill>
  </fills>
  <borders count="57">
    <border>
      <left/>
      <right/>
      <top/>
      <bottom/>
      <diagonal/>
    </border>
    <border>
      <left/>
      <right/>
      <top style="thin">
        <color theme="4" tint="0.39997558519241921"/>
      </top>
      <bottom style="thin">
        <color theme="4" tint="0.3999755851924192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theme="4" tint="0.39997558519241921"/>
      </bottom>
      <diagonal/>
    </border>
    <border>
      <left/>
      <right/>
      <top style="medium">
        <color indexed="64"/>
      </top>
      <bottom style="thin">
        <color theme="4" tint="0.39997558519241921"/>
      </bottom>
      <diagonal/>
    </border>
    <border>
      <left/>
      <right style="medium">
        <color indexed="64"/>
      </right>
      <top style="medium">
        <color indexed="64"/>
      </top>
      <bottom style="thin">
        <color theme="4" tint="0.39997558519241921"/>
      </bottom>
      <diagonal/>
    </border>
    <border>
      <left style="medium">
        <color indexed="64"/>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style="medium">
        <color indexed="64"/>
      </left>
      <right/>
      <top style="thin">
        <color theme="4" tint="0.39997558519241921"/>
      </top>
      <bottom style="medium">
        <color indexed="64"/>
      </bottom>
      <diagonal/>
    </border>
    <border>
      <left/>
      <right/>
      <top style="thin">
        <color theme="4" tint="0.39997558519241921"/>
      </top>
      <bottom style="medium">
        <color indexed="64"/>
      </bottom>
      <diagonal/>
    </border>
    <border>
      <left/>
      <right style="medium">
        <color indexed="64"/>
      </right>
      <top style="thin">
        <color theme="4" tint="0.39997558519241921"/>
      </top>
      <bottom style="medium">
        <color indexed="64"/>
      </bottom>
      <diagonal/>
    </border>
    <border>
      <left style="medium">
        <color indexed="64"/>
      </left>
      <right/>
      <top style="thin">
        <color theme="4" tint="0.39997558519241921"/>
      </top>
      <bottom/>
      <diagonal/>
    </border>
    <border>
      <left/>
      <right style="medium">
        <color indexed="64"/>
      </right>
      <top style="double">
        <color theme="4"/>
      </top>
      <bottom style="medium">
        <color indexed="64"/>
      </bottom>
      <diagonal/>
    </border>
    <border>
      <left style="medium">
        <color indexed="64"/>
      </left>
      <right/>
      <top/>
      <bottom style="thin">
        <color theme="4" tint="0.39997558519241921"/>
      </bottom>
      <diagonal/>
    </border>
    <border>
      <left/>
      <right style="medium">
        <color indexed="64"/>
      </right>
      <top/>
      <bottom style="thin">
        <color theme="4" tint="0.39997558519241921"/>
      </bottom>
      <diagonal/>
    </border>
    <border>
      <left style="medium">
        <color indexed="64"/>
      </left>
      <right/>
      <top style="double">
        <color theme="4"/>
      </top>
      <bottom style="medium">
        <color indexed="64"/>
      </bottom>
      <diagonal/>
    </border>
    <border>
      <left style="medium">
        <color indexed="64"/>
      </left>
      <right style="medium">
        <color indexed="64"/>
      </right>
      <top style="thin">
        <color theme="4" tint="0.39997558519241921"/>
      </top>
      <bottom style="thin">
        <color theme="4" tint="0.39997558519241921"/>
      </bottom>
      <diagonal/>
    </border>
    <border>
      <left style="medium">
        <color indexed="64"/>
      </left>
      <right style="medium">
        <color indexed="64"/>
      </right>
      <top style="thin">
        <color theme="4" tint="0.39997558519241921"/>
      </top>
      <bottom style="medium">
        <color indexed="64"/>
      </bottom>
      <diagonal/>
    </border>
    <border>
      <left style="medium">
        <color indexed="64"/>
      </left>
      <right style="medium">
        <color indexed="64"/>
      </right>
      <top style="thin">
        <color theme="4" tint="0.39997558519241921"/>
      </top>
      <bottom/>
      <diagonal/>
    </border>
    <border>
      <left/>
      <right style="medium">
        <color indexed="64"/>
      </right>
      <top style="thin">
        <color theme="4" tint="0.39997558519241921"/>
      </top>
      <bottom/>
      <diagonal/>
    </border>
    <border>
      <left style="medium">
        <color indexed="64"/>
      </left>
      <right style="medium">
        <color indexed="64"/>
      </right>
      <top/>
      <bottom style="thin">
        <color theme="4" tint="0.39997558519241921"/>
      </bottom>
      <diagonal/>
    </border>
    <border>
      <left style="medium">
        <color theme="9"/>
      </left>
      <right/>
      <top style="medium">
        <color theme="9"/>
      </top>
      <bottom style="thin">
        <color theme="4" tint="0.39997558519241921"/>
      </bottom>
      <diagonal/>
    </border>
    <border>
      <left style="medium">
        <color indexed="64"/>
      </left>
      <right style="medium">
        <color indexed="64"/>
      </right>
      <top style="medium">
        <color theme="9"/>
      </top>
      <bottom style="thin">
        <color theme="4" tint="0.39997558519241921"/>
      </bottom>
      <diagonal/>
    </border>
    <border>
      <left style="medium">
        <color indexed="64"/>
      </left>
      <right/>
      <top style="medium">
        <color theme="9"/>
      </top>
      <bottom style="thin">
        <color theme="4" tint="0.39997558519241921"/>
      </bottom>
      <diagonal/>
    </border>
    <border>
      <left/>
      <right style="medium">
        <color indexed="64"/>
      </right>
      <top style="medium">
        <color theme="9"/>
      </top>
      <bottom style="thin">
        <color theme="4" tint="0.39997558519241921"/>
      </bottom>
      <diagonal/>
    </border>
    <border>
      <left/>
      <right style="medium">
        <color theme="9"/>
      </right>
      <top style="medium">
        <color theme="9"/>
      </top>
      <bottom style="thin">
        <color theme="4" tint="0.39997558519241921"/>
      </bottom>
      <diagonal/>
    </border>
    <border>
      <left style="medium">
        <color theme="9"/>
      </left>
      <right/>
      <top style="thin">
        <color theme="4" tint="0.39997558519241921"/>
      </top>
      <bottom style="medium">
        <color theme="9"/>
      </bottom>
      <diagonal/>
    </border>
    <border>
      <left style="medium">
        <color indexed="64"/>
      </left>
      <right style="medium">
        <color indexed="64"/>
      </right>
      <top style="thin">
        <color theme="4" tint="0.39997558519241921"/>
      </top>
      <bottom style="medium">
        <color theme="9"/>
      </bottom>
      <diagonal/>
    </border>
    <border>
      <left style="medium">
        <color indexed="64"/>
      </left>
      <right/>
      <top style="thin">
        <color theme="4" tint="0.39997558519241921"/>
      </top>
      <bottom style="medium">
        <color theme="9"/>
      </bottom>
      <diagonal/>
    </border>
    <border>
      <left/>
      <right style="medium">
        <color indexed="64"/>
      </right>
      <top style="thin">
        <color theme="4" tint="0.39997558519241921"/>
      </top>
      <bottom style="medium">
        <color theme="9"/>
      </bottom>
      <diagonal/>
    </border>
    <border>
      <left style="medium">
        <color theme="9"/>
      </left>
      <right/>
      <top/>
      <bottom/>
      <diagonal/>
    </border>
    <border>
      <left/>
      <right style="medium">
        <color theme="9"/>
      </right>
      <top/>
      <bottom style="medium">
        <color theme="9"/>
      </bottom>
      <diagonal/>
    </border>
    <border>
      <left style="medium">
        <color rgb="FF00B050"/>
      </left>
      <right/>
      <top style="medium">
        <color rgb="FF00B050"/>
      </top>
      <bottom style="thin">
        <color theme="4" tint="0.39997558519241921"/>
      </bottom>
      <diagonal/>
    </border>
    <border>
      <left style="medium">
        <color indexed="64"/>
      </left>
      <right style="medium">
        <color indexed="64"/>
      </right>
      <top style="medium">
        <color rgb="FF00B050"/>
      </top>
      <bottom style="thin">
        <color theme="4" tint="0.39997558519241921"/>
      </bottom>
      <diagonal/>
    </border>
    <border>
      <left style="medium">
        <color indexed="64"/>
      </left>
      <right/>
      <top style="medium">
        <color rgb="FF00B050"/>
      </top>
      <bottom style="thin">
        <color theme="4" tint="0.39997558519241921"/>
      </bottom>
      <diagonal/>
    </border>
    <border>
      <left/>
      <right style="medium">
        <color indexed="64"/>
      </right>
      <top style="medium">
        <color rgb="FF00B050"/>
      </top>
      <bottom style="thin">
        <color theme="4" tint="0.39997558519241921"/>
      </bottom>
      <diagonal/>
    </border>
    <border>
      <left/>
      <right style="medium">
        <color rgb="FF00B050"/>
      </right>
      <top style="medium">
        <color rgb="FF00B050"/>
      </top>
      <bottom style="thin">
        <color theme="4" tint="0.39997558519241921"/>
      </bottom>
      <diagonal/>
    </border>
    <border>
      <left style="medium">
        <color rgb="FF00B050"/>
      </left>
      <right/>
      <top style="thin">
        <color theme="4" tint="0.39997558519241921"/>
      </top>
      <bottom style="medium">
        <color rgb="FF00B050"/>
      </bottom>
      <diagonal/>
    </border>
    <border>
      <left style="medium">
        <color indexed="64"/>
      </left>
      <right style="medium">
        <color indexed="64"/>
      </right>
      <top style="thin">
        <color theme="4" tint="0.39997558519241921"/>
      </top>
      <bottom style="medium">
        <color rgb="FF00B050"/>
      </bottom>
      <diagonal/>
    </border>
    <border>
      <left style="medium">
        <color indexed="64"/>
      </left>
      <right/>
      <top style="thin">
        <color theme="4" tint="0.39997558519241921"/>
      </top>
      <bottom style="medium">
        <color rgb="FF00B050"/>
      </bottom>
      <diagonal/>
    </border>
    <border>
      <left/>
      <right style="medium">
        <color indexed="64"/>
      </right>
      <top style="thin">
        <color theme="4" tint="0.39997558519241921"/>
      </top>
      <bottom style="medium">
        <color rgb="FF00B050"/>
      </bottom>
      <diagonal/>
    </border>
    <border>
      <left/>
      <right style="medium">
        <color rgb="FF00B050"/>
      </right>
      <top style="thin">
        <color theme="4" tint="0.39997558519241921"/>
      </top>
      <bottom style="medium">
        <color rgb="FF00B050"/>
      </bottom>
      <diagonal/>
    </border>
    <border>
      <left style="medium">
        <color rgb="FF00B050"/>
      </left>
      <right/>
      <top/>
      <bottom/>
      <diagonal/>
    </border>
    <border>
      <left/>
      <right style="medium">
        <color rgb="FF7030A0"/>
      </right>
      <top style="medium">
        <color rgb="FF7030A0"/>
      </top>
      <bottom/>
      <diagonal/>
    </border>
    <border>
      <left/>
      <right style="medium">
        <color rgb="FF7030A0"/>
      </right>
      <top/>
      <bottom style="medium">
        <color rgb="FF7030A0"/>
      </bottom>
      <diagonal/>
    </border>
    <border>
      <left style="medium">
        <color rgb="FF7030A0"/>
      </left>
      <right/>
      <top style="medium">
        <color rgb="FF7030A0"/>
      </top>
      <bottom/>
      <diagonal/>
    </border>
    <border>
      <left/>
      <right/>
      <top style="medium">
        <color rgb="FF7030A0"/>
      </top>
      <bottom/>
      <diagonal/>
    </border>
    <border>
      <left style="medium">
        <color rgb="FF7030A0"/>
      </left>
      <right/>
      <top/>
      <bottom style="medium">
        <color rgb="FF7030A0"/>
      </bottom>
      <diagonal/>
    </border>
    <border>
      <left/>
      <right/>
      <top/>
      <bottom style="medium">
        <color rgb="FF7030A0"/>
      </bottom>
      <diagonal/>
    </border>
    <border>
      <left style="medium">
        <color rgb="FF7030A0"/>
      </left>
      <right/>
      <top/>
      <bottom/>
      <diagonal/>
    </border>
    <border>
      <left style="thin">
        <color indexed="64"/>
      </left>
      <right style="thin">
        <color indexed="64"/>
      </right>
      <top style="thin">
        <color indexed="64"/>
      </top>
      <bottom style="thin">
        <color indexed="64"/>
      </bottom>
      <diagonal/>
    </border>
    <border>
      <left/>
      <right style="thin">
        <color rgb="FF302D6D"/>
      </right>
      <top/>
      <bottom/>
      <diagonal/>
    </border>
  </borders>
  <cellStyleXfs count="5">
    <xf numFmtId="0" fontId="0" fillId="0" borderId="0"/>
    <xf numFmtId="0" fontId="5" fillId="0" borderId="0" applyNumberFormat="0" applyFill="0" applyBorder="0" applyAlignment="0" applyProtection="0"/>
    <xf numFmtId="0" fontId="9" fillId="0" borderId="0"/>
    <xf numFmtId="0" fontId="11" fillId="0" borderId="0"/>
    <xf numFmtId="0" fontId="5" fillId="0" borderId="0" applyNumberFormat="0" applyFill="0" applyBorder="0" applyAlignment="0" applyProtection="0"/>
  </cellStyleXfs>
  <cellXfs count="136">
    <xf numFmtId="0" fontId="0" fillId="0" borderId="0" xfId="0"/>
    <xf numFmtId="0" fontId="1" fillId="2" borderId="8" xfId="0" applyFont="1" applyFill="1" applyBorder="1"/>
    <xf numFmtId="0" fontId="1" fillId="2" borderId="10" xfId="0" applyFont="1" applyFill="1" applyBorder="1"/>
    <xf numFmtId="0" fontId="0" fillId="3" borderId="11" xfId="0" applyFill="1" applyBorder="1"/>
    <xf numFmtId="0" fontId="0" fillId="3" borderId="12" xfId="0" applyFill="1" applyBorder="1"/>
    <xf numFmtId="0" fontId="0" fillId="0" borderId="12" xfId="0" applyBorder="1"/>
    <xf numFmtId="0" fontId="3" fillId="0" borderId="0" xfId="0" applyFont="1" applyAlignment="1">
      <alignment horizontal="center"/>
    </xf>
    <xf numFmtId="0" fontId="3" fillId="0" borderId="0" xfId="0" applyFont="1"/>
    <xf numFmtId="0" fontId="0" fillId="0" borderId="11" xfId="0" applyBorder="1"/>
    <xf numFmtId="0" fontId="0" fillId="0" borderId="12" xfId="0" applyBorder="1" applyAlignment="1">
      <alignment wrapText="1"/>
    </xf>
    <xf numFmtId="0" fontId="0" fillId="3" borderId="12" xfId="0" applyFill="1" applyBorder="1" applyAlignment="1">
      <alignment wrapText="1"/>
    </xf>
    <xf numFmtId="0" fontId="0" fillId="0" borderId="55" xfId="0" applyBorder="1"/>
    <xf numFmtId="0" fontId="6" fillId="14" borderId="56" xfId="0" applyFont="1" applyFill="1" applyBorder="1" applyAlignment="1">
      <alignment horizontal="left" vertical="center" indent="1"/>
    </xf>
    <xf numFmtId="0" fontId="8" fillId="15" borderId="0" xfId="0" applyFont="1" applyFill="1" applyAlignment="1">
      <alignment horizontal="left" vertical="center" indent="1"/>
    </xf>
    <xf numFmtId="0" fontId="10" fillId="15" borderId="0" xfId="2" applyFont="1" applyFill="1" applyAlignment="1">
      <alignment horizontal="left" vertical="center" indent="2"/>
    </xf>
    <xf numFmtId="0" fontId="0" fillId="15" borderId="0" xfId="0" applyFill="1" applyAlignment="1">
      <alignment horizontal="left" vertical="center" indent="1"/>
    </xf>
    <xf numFmtId="0" fontId="0" fillId="0" borderId="0" xfId="0" applyAlignment="1">
      <alignment horizontal="left" vertical="center" indent="1"/>
    </xf>
    <xf numFmtId="0" fontId="7" fillId="15" borderId="0" xfId="0" applyFont="1" applyFill="1" applyAlignment="1">
      <alignment horizontal="left" vertical="center" wrapText="1" indent="1"/>
    </xf>
    <xf numFmtId="0" fontId="12" fillId="11" borderId="0" xfId="3" applyFont="1" applyFill="1" applyAlignment="1">
      <alignment vertical="center"/>
    </xf>
    <xf numFmtId="0" fontId="11" fillId="0" borderId="0" xfId="3"/>
    <xf numFmtId="0" fontId="9" fillId="11" borderId="0" xfId="3" applyFont="1" applyFill="1" applyAlignment="1">
      <alignment vertical="center" wrapText="1"/>
    </xf>
    <xf numFmtId="0" fontId="11" fillId="11" borderId="0" xfId="3" applyFill="1" applyAlignment="1">
      <alignment wrapText="1"/>
    </xf>
    <xf numFmtId="0" fontId="9" fillId="11" borderId="0" xfId="3" applyFont="1" applyFill="1" applyAlignment="1">
      <alignment vertical="center"/>
    </xf>
    <xf numFmtId="0" fontId="14" fillId="11" borderId="0" xfId="3" applyFont="1" applyFill="1" applyAlignment="1">
      <alignment vertical="center" wrapText="1"/>
    </xf>
    <xf numFmtId="0" fontId="16" fillId="16" borderId="0" xfId="3" applyFont="1" applyFill="1" applyAlignment="1">
      <alignment horizontal="left" vertical="center" indent="1"/>
    </xf>
    <xf numFmtId="0" fontId="17" fillId="16" borderId="0" xfId="3" applyFont="1" applyFill="1" applyAlignment="1">
      <alignment horizontal="left" vertical="center" wrapText="1" indent="1"/>
    </xf>
    <xf numFmtId="0" fontId="17" fillId="16" borderId="0" xfId="3" applyFont="1" applyFill="1" applyAlignment="1">
      <alignment horizontal="left" vertical="top" wrapText="1" indent="1"/>
    </xf>
    <xf numFmtId="0" fontId="11" fillId="0" borderId="0" xfId="3" applyAlignment="1">
      <alignment wrapText="1"/>
    </xf>
    <xf numFmtId="0" fontId="19" fillId="11" borderId="0" xfId="4" applyFont="1" applyFill="1" applyAlignment="1">
      <alignment vertical="center" wrapText="1"/>
    </xf>
    <xf numFmtId="0" fontId="9" fillId="0" borderId="0" xfId="0" applyFont="1"/>
    <xf numFmtId="0" fontId="20" fillId="2" borderId="8" xfId="0" applyFont="1" applyFill="1" applyBorder="1"/>
    <xf numFmtId="0" fontId="9" fillId="3" borderId="11" xfId="0" applyFont="1" applyFill="1" applyBorder="1"/>
    <xf numFmtId="0" fontId="9" fillId="0" borderId="11" xfId="0" applyFont="1" applyBorder="1"/>
    <xf numFmtId="0" fontId="12" fillId="0" borderId="20" xfId="0" applyFont="1" applyBorder="1"/>
    <xf numFmtId="0" fontId="9" fillId="0" borderId="12" xfId="0" applyFont="1" applyBorder="1"/>
    <xf numFmtId="0" fontId="9" fillId="0" borderId="12" xfId="0" applyFont="1" applyBorder="1" applyAlignment="1">
      <alignment wrapText="1"/>
    </xf>
    <xf numFmtId="0" fontId="9" fillId="3" borderId="12" xfId="0" applyFont="1" applyFill="1" applyBorder="1" applyAlignment="1">
      <alignment wrapText="1"/>
    </xf>
    <xf numFmtId="0" fontId="20" fillId="2" borderId="10" xfId="0" applyFont="1" applyFill="1" applyBorder="1"/>
    <xf numFmtId="0" fontId="9" fillId="3" borderId="12" xfId="0" applyFont="1" applyFill="1" applyBorder="1"/>
    <xf numFmtId="0" fontId="12" fillId="0" borderId="17" xfId="0" applyFont="1" applyBorder="1"/>
    <xf numFmtId="0" fontId="21" fillId="0" borderId="0" xfId="0" applyFont="1"/>
    <xf numFmtId="0" fontId="12" fillId="0" borderId="0" xfId="0" applyFont="1"/>
    <xf numFmtId="0" fontId="9" fillId="0" borderId="2" xfId="0" applyFont="1" applyBorder="1"/>
    <xf numFmtId="0" fontId="9" fillId="3" borderId="1" xfId="0" applyFont="1" applyFill="1" applyBorder="1"/>
    <xf numFmtId="0" fontId="9" fillId="0" borderId="1" xfId="0" applyFont="1" applyBorder="1"/>
    <xf numFmtId="0" fontId="9" fillId="0" borderId="13" xfId="0" applyFont="1" applyBorder="1"/>
    <xf numFmtId="0" fontId="9" fillId="0" borderId="14" xfId="0" applyFont="1" applyBorder="1"/>
    <xf numFmtId="0" fontId="9" fillId="0" borderId="15" xfId="0" applyFont="1" applyBorder="1"/>
    <xf numFmtId="0" fontId="9" fillId="8" borderId="0" xfId="0" applyFont="1" applyFill="1"/>
    <xf numFmtId="0" fontId="9" fillId="0" borderId="0" xfId="0" applyFont="1" applyAlignment="1">
      <alignment horizontal="left"/>
    </xf>
    <xf numFmtId="0" fontId="9" fillId="8" borderId="47" xfId="0" applyFont="1" applyFill="1" applyBorder="1" applyAlignment="1">
      <alignment horizontal="center" vertical="center"/>
    </xf>
    <xf numFmtId="0" fontId="9" fillId="6" borderId="35" xfId="0" applyFont="1" applyFill="1" applyBorder="1" applyAlignment="1">
      <alignment horizontal="center" vertical="center"/>
    </xf>
    <xf numFmtId="0" fontId="9" fillId="10" borderId="54" xfId="0" applyFont="1" applyFill="1" applyBorder="1" applyAlignment="1">
      <alignment horizontal="center" vertical="center"/>
    </xf>
    <xf numFmtId="0" fontId="12" fillId="0" borderId="55" xfId="0" applyFont="1" applyBorder="1"/>
    <xf numFmtId="0" fontId="20" fillId="2" borderId="8" xfId="0" applyFont="1" applyFill="1" applyBorder="1" applyAlignment="1">
      <alignment horizontal="left"/>
    </xf>
    <xf numFmtId="0" fontId="20" fillId="2" borderId="10" xfId="0" applyFont="1" applyFill="1" applyBorder="1" applyAlignment="1">
      <alignment horizontal="left"/>
    </xf>
    <xf numFmtId="0" fontId="0" fillId="0" borderId="0" xfId="0" applyAlignment="1">
      <alignment horizontal="left"/>
    </xf>
    <xf numFmtId="0" fontId="20" fillId="2" borderId="8" xfId="0" applyFont="1" applyFill="1" applyBorder="1" applyAlignment="1">
      <alignment horizontal="left" wrapText="1"/>
    </xf>
    <xf numFmtId="0" fontId="20" fillId="2" borderId="9" xfId="0" applyFont="1" applyFill="1" applyBorder="1" applyAlignment="1">
      <alignment horizontal="left" wrapText="1"/>
    </xf>
    <xf numFmtId="0" fontId="20" fillId="2" borderId="10" xfId="0" applyFont="1" applyFill="1" applyBorder="1" applyAlignment="1">
      <alignment horizontal="left" wrapText="1"/>
    </xf>
    <xf numFmtId="0" fontId="12" fillId="0" borderId="0" xfId="0" applyFont="1" applyAlignment="1">
      <alignment horizontal="left"/>
    </xf>
    <xf numFmtId="0" fontId="23" fillId="15" borderId="0" xfId="1" applyFont="1" applyFill="1" applyBorder="1" applyAlignment="1">
      <alignment horizontal="left" vertical="center" indent="1"/>
    </xf>
    <xf numFmtId="0" fontId="24" fillId="15" borderId="0" xfId="1" applyFont="1" applyFill="1" applyAlignment="1">
      <alignment horizontal="left" vertical="center" indent="2"/>
    </xf>
    <xf numFmtId="0" fontId="9" fillId="3" borderId="11" xfId="0" applyFont="1" applyFill="1" applyBorder="1" applyAlignment="1">
      <alignment horizontal="left"/>
    </xf>
    <xf numFmtId="0" fontId="9" fillId="4" borderId="21" xfId="0" applyFont="1" applyFill="1" applyBorder="1" applyAlignment="1">
      <alignment horizontal="left"/>
    </xf>
    <xf numFmtId="0" fontId="9" fillId="0" borderId="11" xfId="0" applyFont="1" applyBorder="1" applyAlignment="1">
      <alignment horizontal="left"/>
    </xf>
    <xf numFmtId="0" fontId="9" fillId="0" borderId="12" xfId="0" applyFont="1" applyBorder="1" applyAlignment="1">
      <alignment horizontal="left"/>
    </xf>
    <xf numFmtId="0" fontId="9" fillId="4" borderId="11" xfId="0" applyFont="1" applyFill="1" applyBorder="1" applyAlignment="1">
      <alignment horizontal="left"/>
    </xf>
    <xf numFmtId="0" fontId="9" fillId="3" borderId="12" xfId="0" applyFont="1" applyFill="1" applyBorder="1" applyAlignment="1">
      <alignment horizontal="left"/>
    </xf>
    <xf numFmtId="0" fontId="9" fillId="3" borderId="21" xfId="0" applyFont="1" applyFill="1" applyBorder="1" applyAlignment="1">
      <alignment horizontal="left"/>
    </xf>
    <xf numFmtId="0" fontId="9" fillId="4" borderId="16" xfId="0" applyFont="1" applyFill="1" applyBorder="1" applyAlignment="1">
      <alignment horizontal="left"/>
    </xf>
    <xf numFmtId="0" fontId="9" fillId="4" borderId="23" xfId="0" applyFont="1" applyFill="1" applyBorder="1" applyAlignment="1">
      <alignment horizontal="left"/>
    </xf>
    <xf numFmtId="0" fontId="9" fillId="3" borderId="16" xfId="0" applyFont="1" applyFill="1" applyBorder="1" applyAlignment="1">
      <alignment horizontal="left"/>
    </xf>
    <xf numFmtId="0" fontId="9" fillId="3" borderId="24" xfId="0" applyFont="1" applyFill="1" applyBorder="1" applyAlignment="1">
      <alignment horizontal="left"/>
    </xf>
    <xf numFmtId="0" fontId="9" fillId="0" borderId="16" xfId="0" applyFont="1" applyBorder="1" applyAlignment="1">
      <alignment horizontal="left"/>
    </xf>
    <xf numFmtId="0" fontId="9" fillId="0" borderId="24" xfId="0" applyFont="1" applyBorder="1" applyAlignment="1">
      <alignment horizontal="left"/>
    </xf>
    <xf numFmtId="0" fontId="9" fillId="7" borderId="37" xfId="0" applyFont="1" applyFill="1" applyBorder="1" applyAlignment="1">
      <alignment horizontal="left"/>
    </xf>
    <xf numFmtId="0" fontId="9" fillId="7" borderId="38" xfId="0" applyFont="1" applyFill="1" applyBorder="1" applyAlignment="1">
      <alignment horizontal="left"/>
    </xf>
    <xf numFmtId="0" fontId="9" fillId="8" borderId="39" xfId="0" applyFont="1" applyFill="1" applyBorder="1" applyAlignment="1">
      <alignment horizontal="left"/>
    </xf>
    <xf numFmtId="0" fontId="9" fillId="7" borderId="40" xfId="0" applyFont="1" applyFill="1" applyBorder="1" applyAlignment="1">
      <alignment horizontal="left"/>
    </xf>
    <xf numFmtId="0" fontId="9" fillId="7" borderId="39" xfId="0" applyFont="1" applyFill="1" applyBorder="1" applyAlignment="1">
      <alignment horizontal="left"/>
    </xf>
    <xf numFmtId="0" fontId="9" fillId="7" borderId="41" xfId="0" applyFont="1" applyFill="1" applyBorder="1" applyAlignment="1">
      <alignment horizontal="left"/>
    </xf>
    <xf numFmtId="0" fontId="9" fillId="7" borderId="42" xfId="0" applyFont="1" applyFill="1" applyBorder="1" applyAlignment="1">
      <alignment horizontal="left"/>
    </xf>
    <xf numFmtId="0" fontId="9" fillId="7" borderId="43" xfId="0" applyFont="1" applyFill="1" applyBorder="1" applyAlignment="1">
      <alignment horizontal="left"/>
    </xf>
    <xf numFmtId="0" fontId="9" fillId="8" borderId="44" xfId="0" applyFont="1" applyFill="1" applyBorder="1" applyAlignment="1">
      <alignment horizontal="left"/>
    </xf>
    <xf numFmtId="0" fontId="9" fillId="7" borderId="45" xfId="0" applyFont="1" applyFill="1" applyBorder="1" applyAlignment="1">
      <alignment horizontal="left"/>
    </xf>
    <xf numFmtId="0" fontId="9" fillId="7" borderId="44" xfId="0" applyFont="1" applyFill="1" applyBorder="1" applyAlignment="1">
      <alignment horizontal="left"/>
    </xf>
    <xf numFmtId="0" fontId="9" fillId="7" borderId="46" xfId="0" applyFont="1" applyFill="1" applyBorder="1" applyAlignment="1">
      <alignment horizontal="left"/>
    </xf>
    <xf numFmtId="0" fontId="9" fillId="4" borderId="18" xfId="0" applyFont="1" applyFill="1" applyBorder="1" applyAlignment="1">
      <alignment horizontal="left"/>
    </xf>
    <xf numFmtId="0" fontId="9" fillId="4" borderId="25" xfId="0" applyFont="1" applyFill="1" applyBorder="1" applyAlignment="1">
      <alignment horizontal="left"/>
    </xf>
    <xf numFmtId="0" fontId="9" fillId="3" borderId="18" xfId="0" applyFont="1" applyFill="1" applyBorder="1" applyAlignment="1">
      <alignment horizontal="left"/>
    </xf>
    <xf numFmtId="0" fontId="9" fillId="0" borderId="19" xfId="0" applyFont="1" applyBorder="1" applyAlignment="1">
      <alignment horizontal="left"/>
    </xf>
    <xf numFmtId="0" fontId="9" fillId="3" borderId="19" xfId="0" applyFont="1" applyFill="1" applyBorder="1" applyAlignment="1">
      <alignment horizontal="left"/>
    </xf>
    <xf numFmtId="0" fontId="9" fillId="5" borderId="26" xfId="0" applyFont="1" applyFill="1" applyBorder="1" applyAlignment="1">
      <alignment horizontal="left"/>
    </xf>
    <xf numFmtId="0" fontId="9" fillId="5" borderId="27" xfId="0" applyFont="1" applyFill="1" applyBorder="1" applyAlignment="1">
      <alignment horizontal="left"/>
    </xf>
    <xf numFmtId="0" fontId="9" fillId="6" borderId="28" xfId="0" applyFont="1" applyFill="1" applyBorder="1" applyAlignment="1">
      <alignment horizontal="left"/>
    </xf>
    <xf numFmtId="0" fontId="9" fillId="6" borderId="29" xfId="0" applyFont="1" applyFill="1" applyBorder="1" applyAlignment="1">
      <alignment horizontal="left"/>
    </xf>
    <xf numFmtId="0" fontId="9" fillId="6" borderId="30" xfId="0" applyFont="1" applyFill="1" applyBorder="1" applyAlignment="1">
      <alignment horizontal="left"/>
    </xf>
    <xf numFmtId="0" fontId="9" fillId="5" borderId="31" xfId="0" applyFont="1" applyFill="1" applyBorder="1" applyAlignment="1">
      <alignment horizontal="left"/>
    </xf>
    <xf numFmtId="0" fontId="9" fillId="5" borderId="32" xfId="0" applyFont="1" applyFill="1" applyBorder="1" applyAlignment="1">
      <alignment horizontal="left"/>
    </xf>
    <xf numFmtId="0" fontId="9" fillId="5" borderId="33" xfId="0" applyFont="1" applyFill="1" applyBorder="1" applyAlignment="1">
      <alignment horizontal="left"/>
    </xf>
    <xf numFmtId="0" fontId="9" fillId="5" borderId="34" xfId="0" applyFont="1" applyFill="1" applyBorder="1" applyAlignment="1">
      <alignment horizontal="left"/>
    </xf>
    <xf numFmtId="0" fontId="9" fillId="6" borderId="33" xfId="0" applyFont="1" applyFill="1" applyBorder="1" applyAlignment="1">
      <alignment horizontal="left"/>
    </xf>
    <xf numFmtId="0" fontId="9" fillId="6" borderId="36" xfId="0" applyFont="1" applyFill="1" applyBorder="1" applyAlignment="1">
      <alignment horizontal="left"/>
    </xf>
    <xf numFmtId="0" fontId="9" fillId="3" borderId="25" xfId="0" applyFont="1" applyFill="1" applyBorder="1" applyAlignment="1">
      <alignment horizontal="left"/>
    </xf>
    <xf numFmtId="0" fontId="9" fillId="0" borderId="18" xfId="0" applyFont="1" applyBorder="1" applyAlignment="1">
      <alignment horizontal="left"/>
    </xf>
    <xf numFmtId="0" fontId="9" fillId="0" borderId="5" xfId="0" applyFont="1" applyBorder="1" applyAlignment="1">
      <alignment horizontal="left"/>
    </xf>
    <xf numFmtId="0" fontId="9" fillId="3" borderId="23" xfId="0" applyFont="1" applyFill="1" applyBorder="1" applyAlignment="1">
      <alignment horizontal="left"/>
    </xf>
    <xf numFmtId="0" fontId="9" fillId="9" borderId="50" xfId="0" applyFont="1" applyFill="1" applyBorder="1" applyAlignment="1">
      <alignment horizontal="left"/>
    </xf>
    <xf numFmtId="0" fontId="9" fillId="9" borderId="51" xfId="0" applyFont="1" applyFill="1" applyBorder="1" applyAlignment="1">
      <alignment horizontal="left"/>
    </xf>
    <xf numFmtId="0" fontId="9" fillId="10" borderId="51" xfId="0" applyFont="1" applyFill="1" applyBorder="1" applyAlignment="1">
      <alignment horizontal="left"/>
    </xf>
    <xf numFmtId="0" fontId="9" fillId="9" borderId="48" xfId="0" applyFont="1" applyFill="1" applyBorder="1" applyAlignment="1">
      <alignment horizontal="left"/>
    </xf>
    <xf numFmtId="0" fontId="9" fillId="9" borderId="52" xfId="0" applyFont="1" applyFill="1" applyBorder="1" applyAlignment="1">
      <alignment horizontal="left"/>
    </xf>
    <xf numFmtId="0" fontId="9" fillId="9" borderId="53" xfId="0" applyFont="1" applyFill="1" applyBorder="1" applyAlignment="1">
      <alignment horizontal="left"/>
    </xf>
    <xf numFmtId="0" fontId="9" fillId="10" borderId="53" xfId="0" applyFont="1" applyFill="1" applyBorder="1" applyAlignment="1">
      <alignment horizontal="left"/>
    </xf>
    <xf numFmtId="0" fontId="9" fillId="10" borderId="49" xfId="0" applyFont="1" applyFill="1" applyBorder="1" applyAlignment="1">
      <alignment horizontal="left"/>
    </xf>
    <xf numFmtId="0" fontId="9" fillId="12" borderId="12" xfId="0" applyFont="1" applyFill="1" applyBorder="1" applyAlignment="1">
      <alignment horizontal="left"/>
    </xf>
    <xf numFmtId="0" fontId="9" fillId="3" borderId="13" xfId="0" applyFont="1" applyFill="1" applyBorder="1" applyAlignment="1">
      <alignment horizontal="left"/>
    </xf>
    <xf numFmtId="0" fontId="9" fillId="12" borderId="22" xfId="0" applyFont="1" applyFill="1" applyBorder="1" applyAlignment="1">
      <alignment horizontal="left"/>
    </xf>
    <xf numFmtId="0" fontId="9" fillId="0" borderId="15" xfId="0" applyFont="1" applyBorder="1" applyAlignment="1">
      <alignment horizontal="left"/>
    </xf>
    <xf numFmtId="0" fontId="9" fillId="13" borderId="15" xfId="0" applyFont="1" applyFill="1" applyBorder="1" applyAlignment="1">
      <alignment horizontal="left"/>
    </xf>
    <xf numFmtId="0" fontId="9" fillId="4" borderId="55" xfId="0" applyFont="1" applyFill="1" applyBorder="1" applyAlignment="1">
      <alignment horizontal="left"/>
    </xf>
    <xf numFmtId="0" fontId="9" fillId="11" borderId="55" xfId="0" applyFont="1" applyFill="1" applyBorder="1" applyAlignment="1">
      <alignment horizontal="left"/>
    </xf>
    <xf numFmtId="0" fontId="9" fillId="0" borderId="55"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3" fillId="0" borderId="0" xfId="0" applyFont="1" applyAlignment="1">
      <alignment horizontal="center"/>
    </xf>
    <xf numFmtId="0" fontId="0" fillId="0" borderId="0" xfId="0" applyAlignment="1">
      <alignment horizontal="center"/>
    </xf>
    <xf numFmtId="0" fontId="22" fillId="0" borderId="3" xfId="0" applyFont="1" applyBorder="1" applyAlignment="1">
      <alignment horizontal="left"/>
    </xf>
    <xf numFmtId="0" fontId="22" fillId="0" borderId="4" xfId="0" applyFont="1" applyBorder="1" applyAlignment="1">
      <alignment horizontal="left"/>
    </xf>
    <xf numFmtId="0" fontId="22" fillId="0" borderId="6" xfId="0" applyFont="1" applyBorder="1" applyAlignment="1">
      <alignment horizontal="left"/>
    </xf>
    <xf numFmtId="0" fontId="22" fillId="0" borderId="7" xfId="0" applyFont="1" applyBorder="1" applyAlignment="1">
      <alignment horizontal="left"/>
    </xf>
    <xf numFmtId="0" fontId="22" fillId="0" borderId="0" xfId="0" applyFont="1" applyAlignment="1">
      <alignment horizontal="center"/>
    </xf>
    <xf numFmtId="0" fontId="9" fillId="0" borderId="0" xfId="0" applyFont="1" applyAlignment="1">
      <alignment horizontal="left"/>
    </xf>
  </cellXfs>
  <cellStyles count="5">
    <cellStyle name="Hyperlink" xfId="1" builtinId="8"/>
    <cellStyle name="Hyperlink 2" xfId="4" xr:uid="{38CA47CB-2F13-4F1E-8D75-217DA3679401}"/>
    <cellStyle name="Normal" xfId="0" builtinId="0"/>
    <cellStyle name="Normal 2" xfId="3" xr:uid="{55B37FAA-B619-4601-B5EF-652D01A03634}"/>
    <cellStyle name="Normal 2 2" xfId="2" xr:uid="{D795D8E0-63FB-49C4-A72C-053E26004F76}"/>
  </cellStyles>
  <dxfs count="23">
    <dxf>
      <font>
        <color auto="1"/>
      </font>
      <fill>
        <patternFill>
          <bgColor rgb="FF00B050"/>
        </patternFill>
      </fill>
    </dxf>
    <dxf>
      <font>
        <color auto="1"/>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strike val="0"/>
        <outline val="0"/>
        <shadow val="0"/>
        <u val="none"/>
        <vertAlign val="baseline"/>
        <sz val="11"/>
        <color theme="1"/>
        <name val="Arial"/>
        <family val="2"/>
        <scheme val="none"/>
      </font>
    </dxf>
    <dxf>
      <font>
        <strike val="0"/>
        <outline val="0"/>
        <shadow val="0"/>
        <u val="none"/>
        <vertAlign val="baseline"/>
        <color theme="1"/>
        <name val="Arial"/>
        <family val="2"/>
        <scheme val="none"/>
      </font>
      <numFmt numFmtId="0" formatCode="General"/>
    </dxf>
    <dxf>
      <font>
        <strike val="0"/>
        <outline val="0"/>
        <shadow val="0"/>
        <u val="none"/>
        <vertAlign val="baseline"/>
        <sz val="11"/>
        <color theme="1"/>
        <name val="Arial"/>
        <family val="2"/>
        <scheme val="none"/>
      </font>
    </dxf>
    <dxf>
      <font>
        <strike val="0"/>
        <outline val="0"/>
        <shadow val="0"/>
        <u val="none"/>
        <vertAlign val="baseline"/>
        <name val="Arial"/>
        <family val="2"/>
        <scheme val="none"/>
      </font>
    </dxf>
    <dxf>
      <font>
        <strike val="0"/>
        <outline val="0"/>
        <shadow val="0"/>
        <u val="none"/>
        <vertAlign val="baseline"/>
        <sz val="11"/>
        <color theme="1"/>
        <name val="Arial"/>
        <family val="2"/>
        <scheme val="none"/>
      </font>
    </dxf>
    <dxf>
      <font>
        <strike val="0"/>
        <outline val="0"/>
        <shadow val="0"/>
        <u val="none"/>
        <vertAlign val="baseline"/>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left" vertical="bottom" textRotation="0" wrapText="0" indent="0" justifyLastLine="0" shrinkToFit="0" readingOrder="0"/>
    </dxf>
    <dxf>
      <numFmt numFmtId="0" formatCode="General"/>
    </dxf>
    <dxf>
      <font>
        <strike val="0"/>
        <outline val="0"/>
        <shadow val="0"/>
        <u val="none"/>
        <vertAlign val="baseline"/>
        <color theme="1"/>
        <name val="Arial"/>
        <family val="2"/>
        <scheme val="none"/>
      </font>
    </dxf>
    <dxf>
      <font>
        <strike val="0"/>
        <outline val="0"/>
        <shadow val="0"/>
        <u val="none"/>
        <vertAlign val="baseline"/>
        <color theme="1"/>
        <name val="Arial"/>
        <family val="2"/>
        <scheme val="none"/>
      </font>
      <numFmt numFmtId="0" formatCode="General"/>
    </dxf>
    <dxf>
      <numFmt numFmtId="0" formatCode="General"/>
    </dxf>
    <dxf>
      <font>
        <strike val="0"/>
        <outline val="0"/>
        <shadow val="0"/>
        <u val="none"/>
        <vertAlign val="baseline"/>
        <color theme="1"/>
        <name val="Arial"/>
        <family val="2"/>
        <scheme val="none"/>
      </font>
    </dxf>
    <dxf>
      <font>
        <strike val="0"/>
        <outline val="0"/>
        <shadow val="0"/>
        <u val="none"/>
        <vertAlign val="baseline"/>
        <color theme="1"/>
        <name val="Arial"/>
        <family val="2"/>
        <scheme val="none"/>
      </font>
      <numFmt numFmtId="0" formatCode="General"/>
    </dxf>
    <dxf>
      <font>
        <strike val="0"/>
        <outline val="0"/>
        <shadow val="0"/>
        <u val="none"/>
        <vertAlign val="baseline"/>
        <color theme="1"/>
        <name val="Arial"/>
        <family val="2"/>
        <scheme val="none"/>
      </font>
      <numFmt numFmtId="0" formatCode="General"/>
    </dxf>
    <dxf>
      <numFmt numFmtId="0" formatCode="General"/>
    </dxf>
    <dxf>
      <font>
        <strike val="0"/>
        <outline val="0"/>
        <shadow val="0"/>
        <u val="none"/>
        <vertAlign val="baseline"/>
        <color theme="1"/>
        <name val="Arial"/>
        <family val="2"/>
        <scheme val="none"/>
      </font>
    </dxf>
  </dxfs>
  <tableStyles count="0" defaultTableStyle="TableStyleMedium2" defaultPivotStyle="PivotStyleLight16"/>
  <colors>
    <mruColors>
      <color rgb="FFFFC7CE"/>
      <color rgb="FF0563C1"/>
      <color rgb="FFC6E6A2"/>
      <color rgb="FFD6B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22/10/relationships/richValueRel" Target="richData/richValueRel.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solidFill>
                  <a:sysClr val="windowText" lastClr="000000"/>
                </a:solidFill>
              </a:rPr>
              <a:t>Time spent on exercise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AU"/>
        </a:p>
      </c:txPr>
    </c:title>
    <c:autoTitleDeleted val="0"/>
    <c:plotArea>
      <c:layout/>
      <c:barChart>
        <c:barDir val="col"/>
        <c:grouping val="clustered"/>
        <c:varyColors val="0"/>
        <c:ser>
          <c:idx val="1"/>
          <c:order val="0"/>
          <c:tx>
            <c:strRef>
              <c:f>'Final tables'!$O$4</c:f>
              <c:strCache>
                <c:ptCount val="1"/>
                <c:pt idx="0">
                  <c:v>Year 10</c:v>
                </c:pt>
              </c:strCache>
            </c:strRef>
          </c:tx>
          <c:spPr>
            <a:solidFill>
              <a:schemeClr val="accent2"/>
            </a:solidFill>
            <a:ln>
              <a:noFill/>
            </a:ln>
            <a:effectLst/>
          </c:spPr>
          <c:invertIfNegative val="0"/>
          <c:cat>
            <c:strRef>
              <c:f>'Final tables'!$B$5:$B$24</c:f>
              <c:strCache>
                <c:ptCount val="20"/>
                <c:pt idx="0">
                  <c:v>Student 1</c:v>
                </c:pt>
                <c:pt idx="1">
                  <c:v>Student 2</c:v>
                </c:pt>
                <c:pt idx="2">
                  <c:v>Student 3</c:v>
                </c:pt>
                <c:pt idx="3">
                  <c:v>Student 4</c:v>
                </c:pt>
                <c:pt idx="4">
                  <c:v>Student 5</c:v>
                </c:pt>
                <c:pt idx="5">
                  <c:v>Student 6</c:v>
                </c:pt>
                <c:pt idx="6">
                  <c:v>Student 7</c:v>
                </c:pt>
                <c:pt idx="7">
                  <c:v>Student 8</c:v>
                </c:pt>
                <c:pt idx="8">
                  <c:v>Student 9</c:v>
                </c:pt>
                <c:pt idx="9">
                  <c:v>Student 10</c:v>
                </c:pt>
                <c:pt idx="10">
                  <c:v>Student 11</c:v>
                </c:pt>
                <c:pt idx="11">
                  <c:v>Student 12</c:v>
                </c:pt>
                <c:pt idx="12">
                  <c:v>Student 13</c:v>
                </c:pt>
                <c:pt idx="13">
                  <c:v>Student 14</c:v>
                </c:pt>
                <c:pt idx="14">
                  <c:v>Student 15</c:v>
                </c:pt>
                <c:pt idx="15">
                  <c:v>Student 16</c:v>
                </c:pt>
                <c:pt idx="16">
                  <c:v>Student 17</c:v>
                </c:pt>
                <c:pt idx="17">
                  <c:v>Student 18</c:v>
                </c:pt>
                <c:pt idx="18">
                  <c:v>Student 19</c:v>
                </c:pt>
                <c:pt idx="19">
                  <c:v>Student 20</c:v>
                </c:pt>
              </c:strCache>
            </c:strRef>
          </c:cat>
          <c:val>
            <c:numRef>
              <c:f>'Final tables'!$O$5:$O$24</c:f>
              <c:numCache>
                <c:formatCode>General</c:formatCode>
                <c:ptCount val="20"/>
                <c:pt idx="0">
                  <c:v>7</c:v>
                </c:pt>
                <c:pt idx="1">
                  <c:v>9.5</c:v>
                </c:pt>
                <c:pt idx="2">
                  <c:v>12</c:v>
                </c:pt>
                <c:pt idx="3">
                  <c:v>4.5</c:v>
                </c:pt>
                <c:pt idx="4">
                  <c:v>4</c:v>
                </c:pt>
                <c:pt idx="5">
                  <c:v>0</c:v>
                </c:pt>
                <c:pt idx="6">
                  <c:v>13</c:v>
                </c:pt>
                <c:pt idx="7">
                  <c:v>1</c:v>
                </c:pt>
                <c:pt idx="8">
                  <c:v>2.5</c:v>
                </c:pt>
                <c:pt idx="9">
                  <c:v>4</c:v>
                </c:pt>
                <c:pt idx="10">
                  <c:v>6.5</c:v>
                </c:pt>
                <c:pt idx="11">
                  <c:v>10.5</c:v>
                </c:pt>
                <c:pt idx="12">
                  <c:v>10</c:v>
                </c:pt>
                <c:pt idx="13">
                  <c:v>2</c:v>
                </c:pt>
                <c:pt idx="14">
                  <c:v>14</c:v>
                </c:pt>
                <c:pt idx="15">
                  <c:v>15.5</c:v>
                </c:pt>
                <c:pt idx="16">
                  <c:v>2.5</c:v>
                </c:pt>
                <c:pt idx="17">
                  <c:v>7.5</c:v>
                </c:pt>
                <c:pt idx="18">
                  <c:v>4.5</c:v>
                </c:pt>
                <c:pt idx="19">
                  <c:v>4.5</c:v>
                </c:pt>
              </c:numCache>
            </c:numRef>
          </c:val>
          <c:extLst>
            <c:ext xmlns:c16="http://schemas.microsoft.com/office/drawing/2014/chart" uri="{C3380CC4-5D6E-409C-BE32-E72D297353CC}">
              <c16:uniqueId val="{00000001-9F41-41F7-BF06-1DE7834CDB7E}"/>
            </c:ext>
          </c:extLst>
        </c:ser>
        <c:ser>
          <c:idx val="0"/>
          <c:order val="1"/>
          <c:tx>
            <c:strRef>
              <c:f>'Final tables'!$N$4</c:f>
              <c:strCache>
                <c:ptCount val="1"/>
                <c:pt idx="0">
                  <c:v>Stage 6</c:v>
                </c:pt>
              </c:strCache>
            </c:strRef>
          </c:tx>
          <c:spPr>
            <a:solidFill>
              <a:schemeClr val="accent1"/>
            </a:solidFill>
            <a:ln>
              <a:noFill/>
            </a:ln>
            <a:effectLst/>
          </c:spPr>
          <c:invertIfNegative val="0"/>
          <c:cat>
            <c:strRef>
              <c:f>'Final tables'!$B$5:$B$24</c:f>
              <c:strCache>
                <c:ptCount val="20"/>
                <c:pt idx="0">
                  <c:v>Student 1</c:v>
                </c:pt>
                <c:pt idx="1">
                  <c:v>Student 2</c:v>
                </c:pt>
                <c:pt idx="2">
                  <c:v>Student 3</c:v>
                </c:pt>
                <c:pt idx="3">
                  <c:v>Student 4</c:v>
                </c:pt>
                <c:pt idx="4">
                  <c:v>Student 5</c:v>
                </c:pt>
                <c:pt idx="5">
                  <c:v>Student 6</c:v>
                </c:pt>
                <c:pt idx="6">
                  <c:v>Student 7</c:v>
                </c:pt>
                <c:pt idx="7">
                  <c:v>Student 8</c:v>
                </c:pt>
                <c:pt idx="8">
                  <c:v>Student 9</c:v>
                </c:pt>
                <c:pt idx="9">
                  <c:v>Student 10</c:v>
                </c:pt>
                <c:pt idx="10">
                  <c:v>Student 11</c:v>
                </c:pt>
                <c:pt idx="11">
                  <c:v>Student 12</c:v>
                </c:pt>
                <c:pt idx="12">
                  <c:v>Student 13</c:v>
                </c:pt>
                <c:pt idx="13">
                  <c:v>Student 14</c:v>
                </c:pt>
                <c:pt idx="14">
                  <c:v>Student 15</c:v>
                </c:pt>
                <c:pt idx="15">
                  <c:v>Student 16</c:v>
                </c:pt>
                <c:pt idx="16">
                  <c:v>Student 17</c:v>
                </c:pt>
                <c:pt idx="17">
                  <c:v>Student 18</c:v>
                </c:pt>
                <c:pt idx="18">
                  <c:v>Student 19</c:v>
                </c:pt>
                <c:pt idx="19">
                  <c:v>Student 20</c:v>
                </c:pt>
              </c:strCache>
            </c:strRef>
          </c:cat>
          <c:val>
            <c:numRef>
              <c:f>'Final tables'!$N$5:$N$24</c:f>
              <c:numCache>
                <c:formatCode>General</c:formatCode>
                <c:ptCount val="20"/>
                <c:pt idx="0">
                  <c:v>6</c:v>
                </c:pt>
                <c:pt idx="1">
                  <c:v>7</c:v>
                </c:pt>
                <c:pt idx="2">
                  <c:v>4</c:v>
                </c:pt>
                <c:pt idx="3">
                  <c:v>4</c:v>
                </c:pt>
                <c:pt idx="4">
                  <c:v>2</c:v>
                </c:pt>
                <c:pt idx="5">
                  <c:v>2</c:v>
                </c:pt>
                <c:pt idx="6">
                  <c:v>7</c:v>
                </c:pt>
                <c:pt idx="7">
                  <c:v>0</c:v>
                </c:pt>
                <c:pt idx="8">
                  <c:v>3</c:v>
                </c:pt>
                <c:pt idx="9">
                  <c:v>8</c:v>
                </c:pt>
                <c:pt idx="10">
                  <c:v>12.5</c:v>
                </c:pt>
                <c:pt idx="11">
                  <c:v>5</c:v>
                </c:pt>
                <c:pt idx="12">
                  <c:v>4</c:v>
                </c:pt>
                <c:pt idx="13">
                  <c:v>4.5</c:v>
                </c:pt>
                <c:pt idx="14">
                  <c:v>3.5</c:v>
                </c:pt>
                <c:pt idx="15">
                  <c:v>8</c:v>
                </c:pt>
                <c:pt idx="16">
                  <c:v>5.5</c:v>
                </c:pt>
                <c:pt idx="17">
                  <c:v>2.5</c:v>
                </c:pt>
                <c:pt idx="18">
                  <c:v>2</c:v>
                </c:pt>
                <c:pt idx="19">
                  <c:v>2</c:v>
                </c:pt>
              </c:numCache>
            </c:numRef>
          </c:val>
          <c:extLst>
            <c:ext xmlns:c16="http://schemas.microsoft.com/office/drawing/2014/chart" uri="{C3380CC4-5D6E-409C-BE32-E72D297353CC}">
              <c16:uniqueId val="{00000000-9F41-41F7-BF06-1DE7834CDB7E}"/>
            </c:ext>
          </c:extLst>
        </c:ser>
        <c:dLbls>
          <c:showLegendKey val="0"/>
          <c:showVal val="0"/>
          <c:showCatName val="0"/>
          <c:showSerName val="0"/>
          <c:showPercent val="0"/>
          <c:showBubbleSize val="0"/>
        </c:dLbls>
        <c:gapWidth val="150"/>
        <c:axId val="1407438735"/>
        <c:axId val="1407448815"/>
      </c:barChart>
      <c:catAx>
        <c:axId val="1407438735"/>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AU">
                    <a:solidFill>
                      <a:sysClr val="windowText" lastClr="000000"/>
                    </a:solidFill>
                  </a:rPr>
                  <a:t>Student</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07448815"/>
        <c:crosses val="autoZero"/>
        <c:auto val="1"/>
        <c:lblAlgn val="ctr"/>
        <c:lblOffset val="100"/>
        <c:noMultiLvlLbl val="0"/>
      </c:catAx>
      <c:valAx>
        <c:axId val="14074488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solidFill>
                      <a:sysClr val="windowText" lastClr="000000"/>
                    </a:solidFill>
                  </a:rPr>
                  <a:t>Hours</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0743873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8877300" y="85725"/>
    <xdr:ext cx="514858" cy="542925"/>
    <xdr:pic>
      <xdr:nvPicPr>
        <xdr:cNvPr id="2" name="Picture 1" descr="NSW government logo.">
          <a:extLst>
            <a:ext uri="{FF2B5EF4-FFF2-40B4-BE49-F238E27FC236}">
              <a16:creationId xmlns:a16="http://schemas.microsoft.com/office/drawing/2014/main" id="{C135C0CC-28BA-46AC-8D45-09150BF8DB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77300" y="85725"/>
          <a:ext cx="514858" cy="542925"/>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twoCellAnchor>
    <xdr:from>
      <xdr:col>0</xdr:col>
      <xdr:colOff>95250</xdr:colOff>
      <xdr:row>1</xdr:row>
      <xdr:rowOff>20636</xdr:rowOff>
    </xdr:from>
    <xdr:to>
      <xdr:col>10</xdr:col>
      <xdr:colOff>38100</xdr:colOff>
      <xdr:row>22</xdr:row>
      <xdr:rowOff>25399</xdr:rowOff>
    </xdr:to>
    <xdr:graphicFrame macro="">
      <xdr:nvGraphicFramePr>
        <xdr:cNvPr id="8" name="Chart 7" descr="A column graph showing the data of time spent on exercise for 20 students. ">
          <a:extLst>
            <a:ext uri="{FF2B5EF4-FFF2-40B4-BE49-F238E27FC236}">
              <a16:creationId xmlns:a16="http://schemas.microsoft.com/office/drawing/2014/main" id="{E9C1990E-2805-98AF-AC9C-F4C38DE6AA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hoolsnsw.sharepoint.com/sites/MCTEffectiveuseofSpreadsheetsandDesmosproject/Shared%20Documents/Spreadsheets/Matthew%20Whight/Stage%205%20Experimental%20Probability/compound-inter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mple v Compound (annual)"/>
      <sheetName val="Simple v Compound (variable)"/>
      <sheetName val="Compound v Compound"/>
      <sheetName val="periods p.a."/>
    </sheetNames>
    <sheetDataSet>
      <sheetData sheetId="0" refreshError="1"/>
      <sheetData sheetId="1"/>
      <sheetData sheetId="2"/>
      <sheetData sheetId="3"/>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Creative Commons Attribution license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966E26A-9939-4A41-A087-A7B5B664D491}" name="Table17" displayName="Table17" ref="C4:D25" totalsRowCount="1" totalsRowDxfId="22">
  <autoFilter ref="C4:D24" xr:uid="{0966E26A-9939-4A41-A087-A7B5B664D491}"/>
  <tableColumns count="2">
    <tableColumn id="1" xr3:uid="{F0831F9D-259C-4426-AF4B-40C6EA22376C}" name="Stage 6" totalsRowFunction="custom" dataDxfId="21" totalsRowDxfId="20">
      <calculatedColumnFormula>#REF!/(#REF!+F5+#REF!)*100</calculatedColumnFormula>
      <totalsRowFormula>AVERAGE(Table17[Stage 6])</totalsRowFormula>
    </tableColumn>
    <tableColumn id="2" xr3:uid="{2440542C-3076-4040-96C5-81774287B55F}" name="Y10" totalsRowFunction="custom" totalsRowDxfId="19">
      <totalsRowFormula>AVERAGE(Table17[Y10])</totalsRow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B85BF50-5C5C-4FA7-8A88-37695A22E7A0}" name="Table1719" displayName="Table1719" ref="I4:J25" totalsRowCount="1" totalsRowDxfId="18">
  <autoFilter ref="I4:J24" xr:uid="{8B85BF50-5C5C-4FA7-8A88-37695A22E7A0}"/>
  <tableColumns count="2">
    <tableColumn id="1" xr3:uid="{B5BDECF6-9453-42A5-B0B8-E74F5F81337A}" name="Stage 6" totalsRowFunction="custom" dataDxfId="17" totalsRowDxfId="16">
      <calculatedColumnFormula>F5/(F5+#REF!+#REF!)*100</calculatedColumnFormula>
      <totalsRowFormula>AVERAGE(Table1719[Stage 6])</totalsRowFormula>
    </tableColumn>
    <tableColumn id="2" xr3:uid="{DD154245-9D83-4E43-9E60-D56ADC8D3326}" name="Y10" totalsRowFunction="custom" totalsRowDxfId="15">
      <calculatedColumnFormula>G5/(G5+#REF!+#REF!)*100</calculatedColumnFormula>
      <totalsRowFormula>AVERAGE(Table1719[Y10])</totalsRow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D1E1B3F-E427-4315-9CA4-BE36E268308F}" name="Table1315" displayName="Table1315" ref="F32:H38" totalsRowCount="1">
  <autoFilter ref="F32:H37" xr:uid="{7D1E1B3F-E427-4315-9CA4-BE36E268308F}"/>
  <tableColumns count="3">
    <tableColumn id="1" xr3:uid="{3EFA5540-8154-41BC-8F2F-9568BB8E3603}" name="Reason "/>
    <tableColumn id="2" xr3:uid="{023E3BA7-BF9E-4D1E-960B-20B59B1C5758}" name="Count" totalsRowFunction="custom">
      <totalsRowFormula>SUM(G33:G37)</totalsRowFormula>
    </tableColumn>
    <tableColumn id="3" xr3:uid="{9A842F25-BF4D-48BB-807F-756B9C611373}" name="%ge" totalsRowFunction="custom" dataDxfId="14">
      <calculatedColumnFormula>Table1315[[#This Row],[Count]]/60*100</calculatedColumnFormula>
      <totalsRowFormula>SUM(H33:H37)</totalsRow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60B8DF8-AFC8-46AD-8501-D0E5EAAAFD35}" name="Table131511" displayName="Table131511" ref="N30:P36" totalsRowCount="1" headerRowDxfId="13" totalsRowDxfId="12">
  <autoFilter ref="N30:P35" xr:uid="{760B8DF8-AFC8-46AD-8501-D0E5EAAAFD35}"/>
  <tableColumns count="3">
    <tableColumn id="1" xr3:uid="{EAB0BE2A-67B1-4F40-8A8E-F4FB8FAE8AAC}" name="Reason " dataDxfId="11" totalsRowDxfId="10"/>
    <tableColumn id="2" xr3:uid="{D5C503EB-FDE1-4A9C-9D03-C91FA15AEEBF}" name="Count" totalsRowFunction="custom" dataDxfId="9" totalsRowDxfId="8">
      <totalsRowFormula>SUM(O31:O35)</totalsRowFormula>
    </tableColumn>
    <tableColumn id="3" xr3:uid="{91525C29-5CF2-43C5-AB13-4E78BD1B610E}" name="%ge" totalsRowFunction="custom" dataDxfId="7" totalsRowDxfId="6">
      <calculatedColumnFormula>Table131511[[#This Row],[Count]]/60*100</calculatedColumnFormula>
      <totalsRowFormula>SUM(P31:P35)</totalsRowFormula>
    </tableColumn>
  </tableColumns>
  <tableStyleInfo name="TableStyleMedium2" showFirstColumn="0" showLastColumn="0" showRowStripes="1" showColumnStripes="0"/>
</table>
</file>

<file path=xl/theme/theme1.xml><?xml version="1.0" encoding="utf-8"?>
<a:theme xmlns:a="http://schemas.openxmlformats.org/drawingml/2006/main" name="DOE">
  <a:themeElements>
    <a:clrScheme name="DoE Pink and Blue">
      <a:dk1>
        <a:srgbClr val="002664"/>
      </a:dk1>
      <a:lt1>
        <a:srgbClr val="FFFFFF"/>
      </a:lt1>
      <a:dk2>
        <a:srgbClr val="002664"/>
      </a:dk2>
      <a:lt2>
        <a:srgbClr val="E8E8E8"/>
      </a:lt2>
      <a:accent1>
        <a:srgbClr val="002664"/>
      </a:accent1>
      <a:accent2>
        <a:srgbClr val="146CFD"/>
      </a:accent2>
      <a:accent3>
        <a:srgbClr val="8CE0FF"/>
      </a:accent3>
      <a:accent4>
        <a:srgbClr val="CBEDFD"/>
      </a:accent4>
      <a:accent5>
        <a:srgbClr val="630019"/>
      </a:accent5>
      <a:accent6>
        <a:srgbClr val="D7153A"/>
      </a:accent6>
      <a:hlink>
        <a:srgbClr val="FFB8C1"/>
      </a:hlink>
      <a:folHlink>
        <a:srgbClr val="FFE6E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CBEDFD"/>
        </a:solidFill>
        <a:ln>
          <a:noFill/>
        </a:ln>
      </a:spPr>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ducation.nsw.gov.au/teaching-and-learning/curriculum/mathematics/planning-programming-and-assessing-mathematics-11-12" TargetMode="External"/><Relationship Id="rId1" Type="http://schemas.openxmlformats.org/officeDocument/2006/relationships/hyperlink" Target="https://education.nsw.gov.au/about-us/copyrigh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hyperlink" Target="https://creativecommons.org/licenses/by/4.0/" TargetMode="External"/><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2EF7A-A571-4635-B934-9F0E33D3DC36}">
  <dimension ref="A1:A10"/>
  <sheetViews>
    <sheetView zoomScale="85" zoomScaleNormal="85" workbookViewId="0">
      <selection activeCell="A22" sqref="A22"/>
    </sheetView>
  </sheetViews>
  <sheetFormatPr defaultRowHeight="15" x14ac:dyDescent="0.25"/>
  <cols>
    <col min="1" max="1" width="148.42578125" customWidth="1"/>
  </cols>
  <sheetData>
    <row r="1" spans="1:1" ht="63.4" customHeight="1" x14ac:dyDescent="0.25">
      <c r="A1" s="12" t="s">
        <v>48</v>
      </c>
    </row>
    <row r="2" spans="1:1" ht="103.9" customHeight="1" x14ac:dyDescent="0.25">
      <c r="A2" s="17" t="s">
        <v>50</v>
      </c>
    </row>
    <row r="3" spans="1:1" ht="32.65" customHeight="1" x14ac:dyDescent="0.25">
      <c r="A3" s="13" t="s">
        <v>51</v>
      </c>
    </row>
    <row r="4" spans="1:1" ht="23.45" customHeight="1" x14ac:dyDescent="0.25">
      <c r="A4" s="14" t="s">
        <v>65</v>
      </c>
    </row>
    <row r="5" spans="1:1" ht="19.899999999999999" customHeight="1" x14ac:dyDescent="0.25">
      <c r="A5" s="62" t="s">
        <v>52</v>
      </c>
    </row>
    <row r="6" spans="1:1" ht="18" x14ac:dyDescent="0.25">
      <c r="A6" s="13"/>
    </row>
    <row r="7" spans="1:1" x14ac:dyDescent="0.25">
      <c r="A7" s="15"/>
    </row>
    <row r="8" spans="1:1" ht="27.6" customHeight="1" x14ac:dyDescent="0.25">
      <c r="A8" s="61" t="s">
        <v>49</v>
      </c>
    </row>
    <row r="9" spans="1:1" x14ac:dyDescent="0.25">
      <c r="A9" s="16"/>
    </row>
    <row r="10" spans="1:1" x14ac:dyDescent="0.25">
      <c r="A10" s="16"/>
    </row>
  </sheetData>
  <hyperlinks>
    <hyperlink ref="A8" r:id="rId1" display="© NSW Department of Education, 2021" xr:uid="{1FC081DD-39D1-48C7-B547-99328CDBBC3F}"/>
    <hyperlink ref="A5" r:id="rId2" location=":~:text=6%20Syllabus%20(2024).-,Sample%20scope%20and%20sequences,-These%20sample%20scope" xr:uid="{F2CF23F3-5B1F-4669-BACA-49EEE6A0535E}"/>
  </hyperlinks>
  <pageMargins left="0.7" right="0.7" top="0.75" bottom="0.75" header="0.3" footer="0.3"/>
  <pageSetup paperSize="9" orientation="portrait" horizontalDpi="300" verticalDpi="3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EBBCF-2BA8-4682-96E2-77CB00D9ACA3}">
  <dimension ref="B1:P38"/>
  <sheetViews>
    <sheetView topLeftCell="A5" zoomScaleNormal="100" workbookViewId="0">
      <selection activeCell="P6" sqref="P6"/>
    </sheetView>
  </sheetViews>
  <sheetFormatPr defaultRowHeight="15" x14ac:dyDescent="0.25"/>
  <cols>
    <col min="1" max="1" width="7.28515625" customWidth="1"/>
    <col min="2" max="2" width="12.28515625" style="29" customWidth="1"/>
    <col min="3" max="4" width="11" hidden="1" customWidth="1"/>
    <col min="5" max="5" width="0" hidden="1" customWidth="1"/>
    <col min="6" max="7" width="14.7109375" hidden="1" customWidth="1"/>
    <col min="8" max="13" width="0" hidden="1" customWidth="1"/>
    <col min="14" max="14" width="16.28515625" style="29" customWidth="1"/>
    <col min="15" max="15" width="12.7109375" style="29" customWidth="1"/>
    <col min="16" max="16" width="8.7109375" style="29" customWidth="1"/>
  </cols>
  <sheetData>
    <row r="1" spans="2:16" ht="15.75" customHeight="1" thickBot="1" x14ac:dyDescent="0.3"/>
    <row r="2" spans="2:16" ht="15" customHeight="1" x14ac:dyDescent="0.25">
      <c r="F2" s="124" t="s">
        <v>11</v>
      </c>
      <c r="G2" s="125"/>
      <c r="N2" s="130" t="s">
        <v>64</v>
      </c>
      <c r="O2" s="131"/>
    </row>
    <row r="3" spans="2:16" ht="15.75" customHeight="1" thickBot="1" x14ac:dyDescent="0.3">
      <c r="C3" s="129" t="s">
        <v>19</v>
      </c>
      <c r="D3" s="129"/>
      <c r="F3" s="126"/>
      <c r="G3" s="127"/>
      <c r="I3" s="129" t="s">
        <v>19</v>
      </c>
      <c r="J3" s="129"/>
      <c r="N3" s="132"/>
      <c r="O3" s="133"/>
    </row>
    <row r="4" spans="2:16" ht="15" customHeight="1" x14ac:dyDescent="0.25">
      <c r="C4" t="s">
        <v>9</v>
      </c>
      <c r="D4" t="s">
        <v>10</v>
      </c>
      <c r="F4" s="1" t="s">
        <v>9</v>
      </c>
      <c r="G4" s="2" t="s">
        <v>10</v>
      </c>
      <c r="I4" t="s">
        <v>9</v>
      </c>
      <c r="J4" t="s">
        <v>10</v>
      </c>
      <c r="N4" s="30" t="s">
        <v>9</v>
      </c>
      <c r="O4" s="37" t="s">
        <v>76</v>
      </c>
    </row>
    <row r="5" spans="2:16" x14ac:dyDescent="0.25">
      <c r="B5" s="29" t="s">
        <v>28</v>
      </c>
      <c r="C5" t="e">
        <f>#REF!/(#REF!+F5+#REF!)*100</f>
        <v>#REF!</v>
      </c>
      <c r="D5" t="e">
        <f>#REF!/(#REF!+G5+#REF!)*100</f>
        <v>#REF!</v>
      </c>
      <c r="F5" s="3">
        <v>6</v>
      </c>
      <c r="G5" s="4">
        <v>7</v>
      </c>
      <c r="H5">
        <f>F5-G5</f>
        <v>-1</v>
      </c>
      <c r="I5" t="e">
        <f>F5/(F5+#REF!+#REF!)*100</f>
        <v>#REF!</v>
      </c>
      <c r="J5" t="e">
        <f>G5/(G5+#REF!+#REF!)*100</f>
        <v>#REF!</v>
      </c>
      <c r="N5" s="31">
        <v>6</v>
      </c>
      <c r="O5" s="38">
        <v>7</v>
      </c>
      <c r="P5" s="29">
        <f>N5-O5</f>
        <v>-1</v>
      </c>
    </row>
    <row r="6" spans="2:16" x14ac:dyDescent="0.25">
      <c r="B6" s="29" t="s">
        <v>29</v>
      </c>
      <c r="C6" t="e">
        <f>#REF!/(#REF!+F6+#REF!)*100</f>
        <v>#REF!</v>
      </c>
      <c r="D6" t="e">
        <f>#REF!/(#REF!+G6+#REF!)*100</f>
        <v>#REF!</v>
      </c>
      <c r="F6" s="8">
        <v>7</v>
      </c>
      <c r="G6" s="5">
        <v>9.5</v>
      </c>
      <c r="H6">
        <f t="shared" ref="H6:H24" si="0">F6-G6</f>
        <v>-2.5</v>
      </c>
      <c r="I6" t="e">
        <f>F6/(F6+#REF!+#REF!)*100</f>
        <v>#REF!</v>
      </c>
      <c r="J6" t="e">
        <f>G6/(G6+#REF!+#REF!)*100</f>
        <v>#REF!</v>
      </c>
      <c r="N6" s="32">
        <v>7</v>
      </c>
      <c r="O6" s="34">
        <v>9.5</v>
      </c>
      <c r="P6" s="29">
        <f t="shared" ref="P6:P24" si="1">N6-O6</f>
        <v>-2.5</v>
      </c>
    </row>
    <row r="7" spans="2:16" x14ac:dyDescent="0.25">
      <c r="B7" s="29" t="s">
        <v>30</v>
      </c>
      <c r="C7" t="e">
        <f>#REF!/(#REF!+F7+#REF!)*100</f>
        <v>#REF!</v>
      </c>
      <c r="D7" t="e">
        <f>#REF!/(#REF!+G7+#REF!)*100</f>
        <v>#REF!</v>
      </c>
      <c r="F7" s="3">
        <v>4</v>
      </c>
      <c r="G7" s="4">
        <v>12</v>
      </c>
      <c r="H7">
        <f t="shared" si="0"/>
        <v>-8</v>
      </c>
      <c r="I7" t="e">
        <f>F7/(F7+#REF!+#REF!)*100</f>
        <v>#REF!</v>
      </c>
      <c r="J7" t="e">
        <f>G7/(G7+#REF!+#REF!)*100</f>
        <v>#REF!</v>
      </c>
      <c r="N7" s="31">
        <v>4</v>
      </c>
      <c r="O7" s="38">
        <v>12</v>
      </c>
      <c r="P7" s="29">
        <f t="shared" si="1"/>
        <v>-8</v>
      </c>
    </row>
    <row r="8" spans="2:16" x14ac:dyDescent="0.25">
      <c r="B8" s="29" t="s">
        <v>31</v>
      </c>
      <c r="C8" t="e">
        <f>#REF!/(#REF!+F8+#REF!)*100</f>
        <v>#REF!</v>
      </c>
      <c r="D8" t="e">
        <f>#REF!/(#REF!+G8+#REF!)*100</f>
        <v>#REF!</v>
      </c>
      <c r="F8" s="8">
        <v>4</v>
      </c>
      <c r="G8" s="5">
        <v>4.5</v>
      </c>
      <c r="H8">
        <f t="shared" si="0"/>
        <v>-0.5</v>
      </c>
      <c r="I8" t="e">
        <f>F8/(F8+#REF!+#REF!)*100</f>
        <v>#REF!</v>
      </c>
      <c r="J8" t="e">
        <f>G8/(G8+#REF!+#REF!)*100</f>
        <v>#REF!</v>
      </c>
      <c r="N8" s="32">
        <v>4</v>
      </c>
      <c r="O8" s="34">
        <v>4.5</v>
      </c>
      <c r="P8" s="29">
        <f t="shared" si="1"/>
        <v>-0.5</v>
      </c>
    </row>
    <row r="9" spans="2:16" x14ac:dyDescent="0.25">
      <c r="B9" s="29" t="s">
        <v>32</v>
      </c>
      <c r="C9" t="e">
        <f>#REF!/(#REF!+F9+#REF!)*100</f>
        <v>#REF!</v>
      </c>
      <c r="D9" t="e">
        <f>#REF!/(#REF!+G9+#REF!)*100</f>
        <v>#REF!</v>
      </c>
      <c r="F9" s="3">
        <v>2</v>
      </c>
      <c r="G9" s="4">
        <v>4</v>
      </c>
      <c r="H9">
        <f t="shared" si="0"/>
        <v>-2</v>
      </c>
      <c r="I9" t="e">
        <f>F9/(F9+#REF!+#REF!)*100</f>
        <v>#REF!</v>
      </c>
      <c r="J9" t="e">
        <f>G9/(G9+#REF!+#REF!)*100</f>
        <v>#REF!</v>
      </c>
      <c r="N9" s="31">
        <v>2</v>
      </c>
      <c r="O9" s="38">
        <v>4</v>
      </c>
      <c r="P9" s="29">
        <f t="shared" si="1"/>
        <v>-2</v>
      </c>
    </row>
    <row r="10" spans="2:16" x14ac:dyDescent="0.25">
      <c r="B10" s="29" t="s">
        <v>33</v>
      </c>
      <c r="C10" t="e">
        <f>#REF!/(#REF!+F10+#REF!)*100</f>
        <v>#REF!</v>
      </c>
      <c r="D10" t="e">
        <f>#REF!/(#REF!+G10+#REF!)*100</f>
        <v>#REF!</v>
      </c>
      <c r="F10" s="8">
        <v>2</v>
      </c>
      <c r="G10" s="5">
        <v>0</v>
      </c>
      <c r="H10">
        <f t="shared" si="0"/>
        <v>2</v>
      </c>
      <c r="I10" t="e">
        <f>F10/(F10+#REF!+#REF!)*100</f>
        <v>#REF!</v>
      </c>
      <c r="J10" t="e">
        <f>G10/(G10+#REF!+#REF!)*100</f>
        <v>#REF!</v>
      </c>
      <c r="N10" s="32">
        <v>2</v>
      </c>
      <c r="O10" s="34">
        <v>0</v>
      </c>
      <c r="P10" s="29">
        <f t="shared" si="1"/>
        <v>2</v>
      </c>
    </row>
    <row r="11" spans="2:16" x14ac:dyDescent="0.25">
      <c r="B11" s="29" t="s">
        <v>34</v>
      </c>
      <c r="C11" t="e">
        <f>#REF!/(#REF!+F11+#REF!)*100</f>
        <v>#REF!</v>
      </c>
      <c r="D11" t="e">
        <f>#REF!/(#REF!+G11+#REF!)*100</f>
        <v>#REF!</v>
      </c>
      <c r="F11" s="3">
        <v>7</v>
      </c>
      <c r="G11" s="4">
        <v>13</v>
      </c>
      <c r="H11">
        <f t="shared" si="0"/>
        <v>-6</v>
      </c>
      <c r="I11" t="e">
        <f>F11/(F11+#REF!+#REF!)*100</f>
        <v>#REF!</v>
      </c>
      <c r="J11" t="e">
        <f>G11/(G11+#REF!+#REF!)*100</f>
        <v>#REF!</v>
      </c>
      <c r="N11" s="31">
        <v>7</v>
      </c>
      <c r="O11" s="38">
        <v>13</v>
      </c>
      <c r="P11" s="29">
        <f t="shared" si="1"/>
        <v>-6</v>
      </c>
    </row>
    <row r="12" spans="2:16" x14ac:dyDescent="0.25">
      <c r="B12" s="29" t="s">
        <v>35</v>
      </c>
      <c r="C12" t="e">
        <f>#REF!/(#REF!+F12+#REF!)*100</f>
        <v>#REF!</v>
      </c>
      <c r="D12" t="e">
        <f>#REF!/(#REF!+G12+#REF!)*100</f>
        <v>#REF!</v>
      </c>
      <c r="F12" s="8">
        <v>0</v>
      </c>
      <c r="G12" s="5">
        <v>1</v>
      </c>
      <c r="H12">
        <f t="shared" si="0"/>
        <v>-1</v>
      </c>
      <c r="I12" t="e">
        <f>F12/(F12+#REF!+#REF!)*100</f>
        <v>#REF!</v>
      </c>
      <c r="J12" t="e">
        <f>G12/(G12+#REF!+#REF!)*100</f>
        <v>#REF!</v>
      </c>
      <c r="N12" s="32">
        <v>0</v>
      </c>
      <c r="O12" s="34">
        <v>1</v>
      </c>
      <c r="P12" s="29">
        <f t="shared" si="1"/>
        <v>-1</v>
      </c>
    </row>
    <row r="13" spans="2:16" x14ac:dyDescent="0.25">
      <c r="B13" s="29" t="s">
        <v>36</v>
      </c>
      <c r="C13" t="e">
        <f>#REF!/(#REF!+F13+#REF!)*100</f>
        <v>#REF!</v>
      </c>
      <c r="D13" t="e">
        <f>#REF!/(#REF!+G13+#REF!)*100</f>
        <v>#REF!</v>
      </c>
      <c r="F13" s="3">
        <v>3</v>
      </c>
      <c r="G13" s="4">
        <v>2.5</v>
      </c>
      <c r="H13">
        <f t="shared" si="0"/>
        <v>0.5</v>
      </c>
      <c r="I13" t="e">
        <f>F13/(F13+#REF!+#REF!)*100</f>
        <v>#REF!</v>
      </c>
      <c r="J13" t="e">
        <f>G13/(G13+#REF!+#REF!)*100</f>
        <v>#REF!</v>
      </c>
      <c r="N13" s="31">
        <v>3</v>
      </c>
      <c r="O13" s="38">
        <v>2.5</v>
      </c>
      <c r="P13" s="29">
        <f t="shared" si="1"/>
        <v>0.5</v>
      </c>
    </row>
    <row r="14" spans="2:16" x14ac:dyDescent="0.25">
      <c r="B14" s="29" t="s">
        <v>37</v>
      </c>
      <c r="C14" t="e">
        <f>#REF!/(#REF!+F14+#REF!)*100</f>
        <v>#REF!</v>
      </c>
      <c r="D14" t="e">
        <f>#REF!/(#REF!+G14+#REF!)*100</f>
        <v>#REF!</v>
      </c>
      <c r="F14" s="8">
        <v>8</v>
      </c>
      <c r="G14" s="5">
        <v>4</v>
      </c>
      <c r="H14">
        <f t="shared" si="0"/>
        <v>4</v>
      </c>
      <c r="I14" t="e">
        <f>F14/(F14+#REF!+#REF!)*100</f>
        <v>#REF!</v>
      </c>
      <c r="J14" t="e">
        <f>G14/(G14+#REF!+#REF!)*100</f>
        <v>#REF!</v>
      </c>
      <c r="N14" s="32">
        <v>8</v>
      </c>
      <c r="O14" s="34">
        <v>4</v>
      </c>
      <c r="P14" s="29">
        <f t="shared" si="1"/>
        <v>4</v>
      </c>
    </row>
    <row r="15" spans="2:16" x14ac:dyDescent="0.25">
      <c r="B15" s="29" t="s">
        <v>38</v>
      </c>
      <c r="C15" t="e">
        <f>#REF!/(#REF!+F15+#REF!)*100</f>
        <v>#REF!</v>
      </c>
      <c r="D15" t="e">
        <f>#REF!/(#REF!+G15+#REF!)*100</f>
        <v>#REF!</v>
      </c>
      <c r="F15" s="3">
        <v>12.5</v>
      </c>
      <c r="G15" s="4">
        <v>6.5</v>
      </c>
      <c r="H15">
        <f t="shared" si="0"/>
        <v>6</v>
      </c>
      <c r="I15" t="e">
        <f>F15/(F15+#REF!+#REF!)*100</f>
        <v>#REF!</v>
      </c>
      <c r="J15" t="e">
        <f>G15/(G15+#REF!+#REF!)*100</f>
        <v>#REF!</v>
      </c>
      <c r="N15" s="31">
        <v>12.5</v>
      </c>
      <c r="O15" s="38">
        <v>6.5</v>
      </c>
      <c r="P15" s="29">
        <f t="shared" si="1"/>
        <v>6</v>
      </c>
    </row>
    <row r="16" spans="2:16" x14ac:dyDescent="0.25">
      <c r="B16" s="29" t="s">
        <v>39</v>
      </c>
      <c r="C16" t="e">
        <f>#REF!/(#REF!+F16+#REF!)*100</f>
        <v>#REF!</v>
      </c>
      <c r="D16" t="e">
        <f>#REF!/(#REF!+G16+#REF!)*100</f>
        <v>#REF!</v>
      </c>
      <c r="F16" s="8">
        <v>5</v>
      </c>
      <c r="G16" s="5">
        <v>10.5</v>
      </c>
      <c r="H16">
        <f t="shared" si="0"/>
        <v>-5.5</v>
      </c>
      <c r="I16" t="e">
        <f>F16/(F16+#REF!+#REF!)*100</f>
        <v>#REF!</v>
      </c>
      <c r="J16" t="e">
        <f>G16/(G16+#REF!+#REF!)*100</f>
        <v>#REF!</v>
      </c>
      <c r="N16" s="32">
        <v>5</v>
      </c>
      <c r="O16" s="34">
        <v>10.5</v>
      </c>
      <c r="P16" s="29">
        <f t="shared" si="1"/>
        <v>-5.5</v>
      </c>
    </row>
    <row r="17" spans="2:16" x14ac:dyDescent="0.25">
      <c r="B17" s="29" t="s">
        <v>40</v>
      </c>
      <c r="C17" t="e">
        <f>#REF!/(#REF!+F17+#REF!)*100</f>
        <v>#REF!</v>
      </c>
      <c r="D17" t="e">
        <f>#REF!/(#REF!+G17+#REF!)*100</f>
        <v>#REF!</v>
      </c>
      <c r="F17" s="3">
        <v>4</v>
      </c>
      <c r="G17" s="4">
        <v>10</v>
      </c>
      <c r="H17">
        <f t="shared" si="0"/>
        <v>-6</v>
      </c>
      <c r="I17" t="e">
        <f>F17/(F17+#REF!+#REF!)*100</f>
        <v>#REF!</v>
      </c>
      <c r="J17" t="e">
        <f>G17/(G17+#REF!+#REF!)*100</f>
        <v>#REF!</v>
      </c>
      <c r="N17" s="31">
        <v>4</v>
      </c>
      <c r="O17" s="38">
        <v>10</v>
      </c>
      <c r="P17" s="29">
        <f t="shared" si="1"/>
        <v>-6</v>
      </c>
    </row>
    <row r="18" spans="2:16" x14ac:dyDescent="0.25">
      <c r="B18" s="29" t="s">
        <v>41</v>
      </c>
      <c r="C18" t="e">
        <f>#REF!/(#REF!+F18+#REF!)*100</f>
        <v>#REF!</v>
      </c>
      <c r="D18" t="e">
        <f>#REF!/(#REF!+G18+#REF!)*100</f>
        <v>#REF!</v>
      </c>
      <c r="F18" s="8">
        <v>4.5</v>
      </c>
      <c r="G18" s="5">
        <v>2</v>
      </c>
      <c r="H18">
        <f t="shared" si="0"/>
        <v>2.5</v>
      </c>
      <c r="I18" t="e">
        <f>F18/(F18+#REF!+#REF!)*100</f>
        <v>#REF!</v>
      </c>
      <c r="J18" t="e">
        <f>G18/(G18+#REF!+#REF!)*100</f>
        <v>#REF!</v>
      </c>
      <c r="N18" s="32">
        <v>4.5</v>
      </c>
      <c r="O18" s="34">
        <v>2</v>
      </c>
      <c r="P18" s="29">
        <f t="shared" si="1"/>
        <v>2.5</v>
      </c>
    </row>
    <row r="19" spans="2:16" x14ac:dyDescent="0.25">
      <c r="B19" s="29" t="s">
        <v>42</v>
      </c>
      <c r="C19" t="e">
        <f>#REF!/(#REF!+F19+#REF!)*100</f>
        <v>#REF!</v>
      </c>
      <c r="D19" t="e">
        <f>#REF!/(#REF!+G19+#REF!)*100</f>
        <v>#REF!</v>
      </c>
      <c r="F19" s="3">
        <v>3.5</v>
      </c>
      <c r="G19" s="4">
        <v>14</v>
      </c>
      <c r="H19">
        <f t="shared" si="0"/>
        <v>-10.5</v>
      </c>
      <c r="I19" t="e">
        <f>F19/(F19+#REF!+#REF!)*100</f>
        <v>#REF!</v>
      </c>
      <c r="J19" t="e">
        <f>G19/(G19+#REF!+#REF!)*100</f>
        <v>#REF!</v>
      </c>
      <c r="N19" s="31">
        <v>3.5</v>
      </c>
      <c r="O19" s="38">
        <v>14</v>
      </c>
      <c r="P19" s="29">
        <f t="shared" si="1"/>
        <v>-10.5</v>
      </c>
    </row>
    <row r="20" spans="2:16" x14ac:dyDescent="0.25">
      <c r="B20" s="29" t="s">
        <v>43</v>
      </c>
      <c r="C20" t="e">
        <f>#REF!/(#REF!+F20+#REF!)*100</f>
        <v>#REF!</v>
      </c>
      <c r="D20" t="e">
        <f>#REF!/(#REF!+G20+#REF!)*100</f>
        <v>#REF!</v>
      </c>
      <c r="F20" s="8">
        <v>8</v>
      </c>
      <c r="G20" s="5">
        <v>15.5</v>
      </c>
      <c r="H20">
        <f t="shared" si="0"/>
        <v>-7.5</v>
      </c>
      <c r="I20" t="e">
        <f>F20/(F20+#REF!+#REF!)*100</f>
        <v>#REF!</v>
      </c>
      <c r="J20" t="e">
        <f>G20/(G20+#REF!+#REF!)*100</f>
        <v>#REF!</v>
      </c>
      <c r="N20" s="32">
        <v>8</v>
      </c>
      <c r="O20" s="34">
        <v>15.5</v>
      </c>
      <c r="P20" s="29">
        <f t="shared" si="1"/>
        <v>-7.5</v>
      </c>
    </row>
    <row r="21" spans="2:16" x14ac:dyDescent="0.25">
      <c r="B21" s="29" t="s">
        <v>44</v>
      </c>
      <c r="C21" t="e">
        <f>#REF!/(#REF!+F21+#REF!)*100</f>
        <v>#REF!</v>
      </c>
      <c r="D21" t="e">
        <f>#REF!/(#REF!+G21+#REF!)*100</f>
        <v>#REF!</v>
      </c>
      <c r="F21" s="3">
        <v>5.5</v>
      </c>
      <c r="G21" s="4">
        <v>2.5</v>
      </c>
      <c r="H21">
        <f t="shared" si="0"/>
        <v>3</v>
      </c>
      <c r="I21" t="e">
        <f>F21/(F21+#REF!+#REF!)*100</f>
        <v>#REF!</v>
      </c>
      <c r="J21" t="e">
        <f>G21/(G21+#REF!+#REF!)*100</f>
        <v>#REF!</v>
      </c>
      <c r="N21" s="31">
        <v>5.5</v>
      </c>
      <c r="O21" s="38">
        <v>2.5</v>
      </c>
      <c r="P21" s="29">
        <f t="shared" si="1"/>
        <v>3</v>
      </c>
    </row>
    <row r="22" spans="2:16" x14ac:dyDescent="0.25">
      <c r="B22" s="29" t="s">
        <v>45</v>
      </c>
      <c r="C22" t="e">
        <f>#REF!/(#REF!+F22+#REF!)*100</f>
        <v>#REF!</v>
      </c>
      <c r="D22" t="e">
        <f>#REF!/(#REF!+G22+#REF!)*100</f>
        <v>#REF!</v>
      </c>
      <c r="F22" s="8">
        <v>2.5</v>
      </c>
      <c r="G22" s="5">
        <v>7.5</v>
      </c>
      <c r="H22">
        <f t="shared" si="0"/>
        <v>-5</v>
      </c>
      <c r="I22" t="e">
        <f>F22/(F22+#REF!+#REF!)*100</f>
        <v>#REF!</v>
      </c>
      <c r="J22" t="e">
        <f>G22/(G22+#REF!+#REF!)*100</f>
        <v>#REF!</v>
      </c>
      <c r="N22" s="32">
        <v>2.5</v>
      </c>
      <c r="O22" s="34">
        <v>7.5</v>
      </c>
      <c r="P22" s="29">
        <f t="shared" si="1"/>
        <v>-5</v>
      </c>
    </row>
    <row r="23" spans="2:16" x14ac:dyDescent="0.25">
      <c r="B23" s="29" t="s">
        <v>46</v>
      </c>
      <c r="C23" t="e">
        <f>#REF!/(#REF!+F23+#REF!)*100</f>
        <v>#REF!</v>
      </c>
      <c r="D23" t="e">
        <f>#REF!/(#REF!+G23+#REF!)*100</f>
        <v>#REF!</v>
      </c>
      <c r="F23" s="3">
        <v>2</v>
      </c>
      <c r="G23" s="4">
        <v>4.5</v>
      </c>
      <c r="H23">
        <f t="shared" si="0"/>
        <v>-2.5</v>
      </c>
      <c r="I23" t="e">
        <f>F23/(F23+#REF!+#REF!)*100</f>
        <v>#REF!</v>
      </c>
      <c r="J23" t="e">
        <f>G23/(G23+#REF!+#REF!)*100</f>
        <v>#REF!</v>
      </c>
      <c r="N23" s="31">
        <v>2</v>
      </c>
      <c r="O23" s="38">
        <v>4.5</v>
      </c>
      <c r="P23" s="29">
        <f t="shared" si="1"/>
        <v>-2.5</v>
      </c>
    </row>
    <row r="24" spans="2:16" ht="15.75" thickBot="1" x14ac:dyDescent="0.3">
      <c r="B24" s="29" t="s">
        <v>47</v>
      </c>
      <c r="C24" t="e">
        <f>#REF!/(#REF!+F24+#REF!)*100</f>
        <v>#REF!</v>
      </c>
      <c r="D24" t="e">
        <f>#REF!/(#REF!+G24+#REF!)*100</f>
        <v>#REF!</v>
      </c>
      <c r="F24" s="8">
        <v>2</v>
      </c>
      <c r="G24" s="5">
        <v>4.5</v>
      </c>
      <c r="H24">
        <f t="shared" si="0"/>
        <v>-2.5</v>
      </c>
      <c r="I24" t="e">
        <f>F24/(F24+#REF!+#REF!)*100</f>
        <v>#REF!</v>
      </c>
      <c r="J24" t="e">
        <f>G24/(G24+#REF!+#REF!)*100</f>
        <v>#REF!</v>
      </c>
      <c r="N24" s="32">
        <v>2</v>
      </c>
      <c r="O24" s="34">
        <v>4.5</v>
      </c>
      <c r="P24" s="29">
        <f t="shared" si="1"/>
        <v>-2.5</v>
      </c>
    </row>
    <row r="25" spans="2:16" s="29" customFormat="1" ht="19.5" thickTop="1" thickBot="1" x14ac:dyDescent="0.3">
      <c r="B25" s="41" t="s">
        <v>14</v>
      </c>
      <c r="C25" s="29" t="e">
        <f>AVERAGE(Table17[Stage 6])</f>
        <v>#REF!</v>
      </c>
      <c r="D25" s="29" t="e">
        <f>AVERAGE(Table17[Y10])</f>
        <v>#REF!</v>
      </c>
      <c r="F25" s="33">
        <v>4.625</v>
      </c>
      <c r="G25" s="39">
        <v>6.75</v>
      </c>
      <c r="H25" s="42">
        <f>AVERAGE(H5:H24)</f>
        <v>-2.125</v>
      </c>
      <c r="I25" s="29" t="e">
        <f>AVERAGE(Table1719[Stage 6])</f>
        <v>#REF!</v>
      </c>
      <c r="J25" s="29" t="e">
        <f>AVERAGE(Table1719[Y10])</f>
        <v>#REF!</v>
      </c>
      <c r="M25" s="40"/>
      <c r="N25" s="33">
        <v>4.625</v>
      </c>
      <c r="O25" s="39">
        <v>6.75</v>
      </c>
      <c r="P25" s="42">
        <f>AVERAGE(P5:P24)</f>
        <v>-2.125</v>
      </c>
    </row>
    <row r="26" spans="2:16" s="29" customFormat="1" x14ac:dyDescent="0.25">
      <c r="B26" s="41"/>
      <c r="F26" s="29">
        <f>MEDIAN(F5:F24)</f>
        <v>4</v>
      </c>
      <c r="G26" s="29">
        <f>MEDIAN(G5:G24)</f>
        <v>5.5</v>
      </c>
      <c r="M26" s="41"/>
      <c r="N26" s="29">
        <f>MEDIAN(N5:N24)</f>
        <v>4</v>
      </c>
      <c r="O26" s="29">
        <f>MEDIAN(O5:O24)</f>
        <v>5.5</v>
      </c>
    </row>
    <row r="29" spans="2:16" s="29" customFormat="1" ht="21.75" x14ac:dyDescent="0.3">
      <c r="N29" s="134" t="s">
        <v>15</v>
      </c>
      <c r="O29" s="134"/>
      <c r="P29" s="134"/>
    </row>
    <row r="30" spans="2:16" x14ac:dyDescent="0.25">
      <c r="N30" s="60" t="s">
        <v>16</v>
      </c>
      <c r="O30" s="60" t="s">
        <v>17</v>
      </c>
      <c r="P30" s="60" t="s">
        <v>18</v>
      </c>
    </row>
    <row r="31" spans="2:16" ht="35.450000000000003" customHeight="1" x14ac:dyDescent="0.3">
      <c r="F31" s="128" t="s">
        <v>15</v>
      </c>
      <c r="G31" s="128"/>
      <c r="H31" s="128"/>
      <c r="N31" s="34" t="s">
        <v>1</v>
      </c>
      <c r="O31" s="29">
        <v>28</v>
      </c>
      <c r="P31" s="29">
        <f>Table131511[[#This Row],[Count]]/60*100</f>
        <v>46.666666666666664</v>
      </c>
    </row>
    <row r="32" spans="2:16" ht="47.45" customHeight="1" x14ac:dyDescent="0.3">
      <c r="F32" s="6" t="s">
        <v>16</v>
      </c>
      <c r="G32" s="6" t="s">
        <v>17</v>
      </c>
      <c r="H32" s="7" t="s">
        <v>18</v>
      </c>
      <c r="N32" s="35" t="s">
        <v>0</v>
      </c>
      <c r="O32" s="29">
        <v>8</v>
      </c>
      <c r="P32" s="29">
        <f>Table131511[[#This Row],[Count]]/60*100</f>
        <v>13.333333333333334</v>
      </c>
    </row>
    <row r="33" spans="6:16" ht="45" customHeight="1" x14ac:dyDescent="0.25">
      <c r="F33" s="5" t="s">
        <v>1</v>
      </c>
      <c r="G33">
        <v>28</v>
      </c>
      <c r="H33">
        <f>Table1315[[#This Row],[Count]]/60*100</f>
        <v>46.666666666666664</v>
      </c>
      <c r="N33" s="36" t="s">
        <v>66</v>
      </c>
      <c r="O33" s="29">
        <v>9</v>
      </c>
      <c r="P33" s="29">
        <f>Table131511[[#This Row],[Count]]/60*100</f>
        <v>15</v>
      </c>
    </row>
    <row r="34" spans="6:16" ht="45" x14ac:dyDescent="0.25">
      <c r="F34" s="9" t="s">
        <v>0</v>
      </c>
      <c r="G34">
        <v>8</v>
      </c>
      <c r="H34">
        <f>Table1315[[#This Row],[Count]]/60*100</f>
        <v>13.333333333333334</v>
      </c>
      <c r="N34" s="34" t="s">
        <v>2</v>
      </c>
      <c r="O34" s="29">
        <v>14</v>
      </c>
      <c r="P34" s="29">
        <f>Table131511[[#This Row],[Count]]/60*100</f>
        <v>23.333333333333332</v>
      </c>
    </row>
    <row r="35" spans="6:16" ht="45" x14ac:dyDescent="0.25">
      <c r="F35" s="10" t="s">
        <v>8</v>
      </c>
      <c r="G35">
        <v>9</v>
      </c>
      <c r="H35">
        <f>Table1315[[#This Row],[Count]]/60*100</f>
        <v>15</v>
      </c>
      <c r="N35" s="35" t="s">
        <v>67</v>
      </c>
      <c r="O35" s="29">
        <v>1</v>
      </c>
      <c r="P35" s="29">
        <f>Table131511[[#This Row],[Count]]/60*100</f>
        <v>1.6666666666666667</v>
      </c>
    </row>
    <row r="36" spans="6:16" s="29" customFormat="1" ht="14.25" x14ac:dyDescent="0.2">
      <c r="F36" s="34" t="s">
        <v>2</v>
      </c>
      <c r="G36" s="29">
        <v>14</v>
      </c>
      <c r="H36" s="29">
        <f>Table1315[[#This Row],[Count]]/60*100</f>
        <v>23.333333333333332</v>
      </c>
      <c r="O36" s="29">
        <f>SUM(O31:O35)</f>
        <v>60</v>
      </c>
      <c r="P36" s="29">
        <f>SUM(P31:P35)</f>
        <v>100</v>
      </c>
    </row>
    <row r="37" spans="6:16" ht="30" x14ac:dyDescent="0.25">
      <c r="F37" s="9" t="s">
        <v>3</v>
      </c>
      <c r="G37">
        <v>1</v>
      </c>
      <c r="H37">
        <f>Table1315[[#This Row],[Count]]/60*100</f>
        <v>1.6666666666666667</v>
      </c>
    </row>
    <row r="38" spans="6:16" x14ac:dyDescent="0.25">
      <c r="G38">
        <f>SUM(G33:G37)</f>
        <v>60</v>
      </c>
      <c r="H38">
        <f>SUM(H33:H37)</f>
        <v>100</v>
      </c>
    </row>
  </sheetData>
  <mergeCells count="6">
    <mergeCell ref="F2:G3"/>
    <mergeCell ref="F31:H31"/>
    <mergeCell ref="C3:D3"/>
    <mergeCell ref="I3:J3"/>
    <mergeCell ref="N2:O3"/>
    <mergeCell ref="N29:P29"/>
  </mergeCells>
  <phoneticPr fontId="2" type="noConversion"/>
  <conditionalFormatting sqref="H5:H25">
    <cfRule type="cellIs" dxfId="5" priority="10" operator="equal">
      <formula>0</formula>
    </cfRule>
    <cfRule type="cellIs" dxfId="4" priority="11" operator="lessThan">
      <formula>0</formula>
    </cfRule>
    <cfRule type="cellIs" dxfId="3" priority="12" operator="greaterThan">
      <formula>0</formula>
    </cfRule>
  </conditionalFormatting>
  <conditionalFormatting sqref="P5:P25">
    <cfRule type="cellIs" dxfId="2" priority="1" operator="equal">
      <formula>0</formula>
    </cfRule>
    <cfRule type="cellIs" dxfId="1" priority="2" operator="lessThan">
      <formula>0</formula>
    </cfRule>
    <cfRule type="cellIs" dxfId="0" priority="3" operator="greaterThan">
      <formula>0</formula>
    </cfRule>
  </conditionalFormatting>
  <pageMargins left="0.7" right="0.7" top="0.75" bottom="0.75" header="0.3" footer="0.3"/>
  <pageSetup paperSize="9" orientation="portrait" horizontalDpi="300" verticalDpi="3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F2941-ED2C-4A59-B2D2-A3EBD9636538}">
  <dimension ref="A1:L39"/>
  <sheetViews>
    <sheetView zoomScaleNormal="100" workbookViewId="0">
      <selection activeCell="G2" sqref="G2"/>
    </sheetView>
  </sheetViews>
  <sheetFormatPr defaultRowHeight="15" x14ac:dyDescent="0.25"/>
  <cols>
    <col min="1" max="1" width="30" customWidth="1"/>
    <col min="2" max="7" width="20.7109375" customWidth="1"/>
    <col min="9" max="9" width="8.85546875" customWidth="1"/>
    <col min="10" max="10" width="22.5703125" customWidth="1"/>
  </cols>
  <sheetData>
    <row r="1" spans="2:7" ht="15.75" thickBot="1" x14ac:dyDescent="0.3"/>
    <row r="2" spans="2:7" ht="75" x14ac:dyDescent="0.25">
      <c r="B2" s="57" t="s">
        <v>68</v>
      </c>
      <c r="C2" s="58" t="s">
        <v>70</v>
      </c>
      <c r="D2" s="58" t="s">
        <v>69</v>
      </c>
      <c r="E2" s="58" t="s">
        <v>71</v>
      </c>
      <c r="F2" s="58" t="s">
        <v>78</v>
      </c>
      <c r="G2" s="59" t="s">
        <v>79</v>
      </c>
    </row>
    <row r="3" spans="2:7" x14ac:dyDescent="0.25">
      <c r="B3" s="31" t="s">
        <v>72</v>
      </c>
      <c r="C3" s="43" t="s">
        <v>4</v>
      </c>
      <c r="D3" s="43" t="s">
        <v>5</v>
      </c>
      <c r="E3" s="43" t="s">
        <v>6</v>
      </c>
      <c r="F3" s="43" t="s">
        <v>7</v>
      </c>
      <c r="G3" s="38" t="s">
        <v>6</v>
      </c>
    </row>
    <row r="4" spans="2:7" x14ac:dyDescent="0.25">
      <c r="B4" s="32" t="s">
        <v>6</v>
      </c>
      <c r="C4" s="44" t="s">
        <v>6</v>
      </c>
      <c r="D4" s="44" t="s">
        <v>6</v>
      </c>
      <c r="E4" s="44" t="s">
        <v>7</v>
      </c>
      <c r="F4" s="44" t="s">
        <v>4</v>
      </c>
      <c r="G4" s="34" t="s">
        <v>6</v>
      </c>
    </row>
    <row r="5" spans="2:7" x14ac:dyDescent="0.25">
      <c r="B5" s="31" t="s">
        <v>5</v>
      </c>
      <c r="C5" s="43" t="s">
        <v>6</v>
      </c>
      <c r="D5" s="43" t="s">
        <v>5</v>
      </c>
      <c r="E5" s="43" t="s">
        <v>6</v>
      </c>
      <c r="F5" s="43" t="s">
        <v>6</v>
      </c>
      <c r="G5" s="38" t="s">
        <v>5</v>
      </c>
    </row>
    <row r="6" spans="2:7" x14ac:dyDescent="0.25">
      <c r="B6" s="32" t="s">
        <v>5</v>
      </c>
      <c r="C6" s="44" t="s">
        <v>5</v>
      </c>
      <c r="D6" s="44" t="s">
        <v>5</v>
      </c>
      <c r="E6" s="44" t="s">
        <v>5</v>
      </c>
      <c r="F6" s="44" t="s">
        <v>5</v>
      </c>
      <c r="G6" s="34" t="s">
        <v>72</v>
      </c>
    </row>
    <row r="7" spans="2:7" x14ac:dyDescent="0.25">
      <c r="B7" s="31" t="s">
        <v>6</v>
      </c>
      <c r="C7" s="43" t="s">
        <v>5</v>
      </c>
      <c r="D7" s="43" t="s">
        <v>4</v>
      </c>
      <c r="E7" s="43" t="s">
        <v>4</v>
      </c>
      <c r="F7" s="43" t="s">
        <v>7</v>
      </c>
      <c r="G7" s="38" t="s">
        <v>4</v>
      </c>
    </row>
    <row r="8" spans="2:7" x14ac:dyDescent="0.25">
      <c r="B8" s="32" t="s">
        <v>72</v>
      </c>
      <c r="C8" s="44" t="s">
        <v>6</v>
      </c>
      <c r="D8" s="44" t="s">
        <v>6</v>
      </c>
      <c r="E8" s="44" t="s">
        <v>5</v>
      </c>
      <c r="F8" s="44" t="s">
        <v>5</v>
      </c>
      <c r="G8" s="34" t="s">
        <v>6</v>
      </c>
    </row>
    <row r="9" spans="2:7" x14ac:dyDescent="0.25">
      <c r="B9" s="31" t="s">
        <v>6</v>
      </c>
      <c r="C9" s="43" t="s">
        <v>5</v>
      </c>
      <c r="D9" s="43" t="s">
        <v>6</v>
      </c>
      <c r="E9" s="43" t="s">
        <v>7</v>
      </c>
      <c r="F9" s="43" t="s">
        <v>4</v>
      </c>
      <c r="G9" s="38" t="s">
        <v>5</v>
      </c>
    </row>
    <row r="10" spans="2:7" x14ac:dyDescent="0.25">
      <c r="B10" s="32" t="s">
        <v>6</v>
      </c>
      <c r="C10" s="44" t="s">
        <v>7</v>
      </c>
      <c r="D10" s="44" t="s">
        <v>5</v>
      </c>
      <c r="E10" s="44" t="s">
        <v>7</v>
      </c>
      <c r="F10" s="44" t="s">
        <v>6</v>
      </c>
      <c r="G10" s="34" t="s">
        <v>5</v>
      </c>
    </row>
    <row r="11" spans="2:7" x14ac:dyDescent="0.25">
      <c r="B11" s="31" t="s">
        <v>5</v>
      </c>
      <c r="C11" s="43" t="s">
        <v>7</v>
      </c>
      <c r="D11" s="43" t="s">
        <v>4</v>
      </c>
      <c r="E11" s="43" t="s">
        <v>4</v>
      </c>
      <c r="F11" s="43" t="s">
        <v>6</v>
      </c>
      <c r="G11" s="38" t="s">
        <v>5</v>
      </c>
    </row>
    <row r="12" spans="2:7" x14ac:dyDescent="0.25">
      <c r="B12" s="32" t="s">
        <v>5</v>
      </c>
      <c r="C12" s="44" t="s">
        <v>5</v>
      </c>
      <c r="D12" s="44" t="s">
        <v>6</v>
      </c>
      <c r="E12" s="44" t="s">
        <v>5</v>
      </c>
      <c r="F12" s="44" t="s">
        <v>6</v>
      </c>
      <c r="G12" s="34" t="s">
        <v>6</v>
      </c>
    </row>
    <row r="13" spans="2:7" x14ac:dyDescent="0.25">
      <c r="B13" s="31" t="s">
        <v>5</v>
      </c>
      <c r="C13" s="43" t="s">
        <v>6</v>
      </c>
      <c r="D13" s="43" t="s">
        <v>6</v>
      </c>
      <c r="E13" s="43" t="s">
        <v>6</v>
      </c>
      <c r="F13" s="43" t="s">
        <v>5</v>
      </c>
      <c r="G13" s="38" t="s">
        <v>72</v>
      </c>
    </row>
    <row r="14" spans="2:7" x14ac:dyDescent="0.25">
      <c r="B14" s="32" t="s">
        <v>6</v>
      </c>
      <c r="C14" s="44" t="s">
        <v>4</v>
      </c>
      <c r="D14" s="44" t="s">
        <v>5</v>
      </c>
      <c r="E14" s="44" t="s">
        <v>4</v>
      </c>
      <c r="F14" s="44" t="s">
        <v>7</v>
      </c>
      <c r="G14" s="34" t="s">
        <v>6</v>
      </c>
    </row>
    <row r="15" spans="2:7" x14ac:dyDescent="0.25">
      <c r="B15" s="31" t="s">
        <v>72</v>
      </c>
      <c r="C15" s="43" t="s">
        <v>5</v>
      </c>
      <c r="D15" s="43" t="s">
        <v>5</v>
      </c>
      <c r="E15" s="43" t="s">
        <v>7</v>
      </c>
      <c r="F15" s="43" t="s">
        <v>4</v>
      </c>
      <c r="G15" s="38" t="s">
        <v>6</v>
      </c>
    </row>
    <row r="16" spans="2:7" x14ac:dyDescent="0.25">
      <c r="B16" s="32" t="s">
        <v>5</v>
      </c>
      <c r="C16" s="44" t="s">
        <v>7</v>
      </c>
      <c r="D16" s="44" t="s">
        <v>6</v>
      </c>
      <c r="E16" s="44" t="s">
        <v>7</v>
      </c>
      <c r="F16" s="44" t="s">
        <v>6</v>
      </c>
      <c r="G16" s="34" t="s">
        <v>4</v>
      </c>
    </row>
    <row r="17" spans="1:7" x14ac:dyDescent="0.25">
      <c r="B17" s="31" t="s">
        <v>5</v>
      </c>
      <c r="C17" s="43" t="s">
        <v>6</v>
      </c>
      <c r="D17" s="43" t="s">
        <v>6</v>
      </c>
      <c r="E17" s="43" t="s">
        <v>7</v>
      </c>
      <c r="F17" s="43" t="s">
        <v>6</v>
      </c>
      <c r="G17" s="38" t="s">
        <v>5</v>
      </c>
    </row>
    <row r="18" spans="1:7" x14ac:dyDescent="0.25">
      <c r="B18" s="32" t="s">
        <v>6</v>
      </c>
      <c r="C18" s="44" t="s">
        <v>6</v>
      </c>
      <c r="D18" s="44" t="s">
        <v>6</v>
      </c>
      <c r="E18" s="44" t="s">
        <v>4</v>
      </c>
      <c r="F18" s="44" t="s">
        <v>5</v>
      </c>
      <c r="G18" s="34" t="s">
        <v>5</v>
      </c>
    </row>
    <row r="19" spans="1:7" x14ac:dyDescent="0.25">
      <c r="B19" s="31" t="s">
        <v>6</v>
      </c>
      <c r="C19" s="43" t="s">
        <v>6</v>
      </c>
      <c r="D19" s="43" t="s">
        <v>5</v>
      </c>
      <c r="E19" s="43" t="s">
        <v>7</v>
      </c>
      <c r="F19" s="43" t="s">
        <v>6</v>
      </c>
      <c r="G19" s="38" t="s">
        <v>4</v>
      </c>
    </row>
    <row r="20" spans="1:7" x14ac:dyDescent="0.25">
      <c r="B20" s="32" t="s">
        <v>5</v>
      </c>
      <c r="C20" s="44" t="s">
        <v>4</v>
      </c>
      <c r="D20" s="44" t="s">
        <v>4</v>
      </c>
      <c r="E20" s="44" t="s">
        <v>4</v>
      </c>
      <c r="F20" s="44" t="s">
        <v>6</v>
      </c>
      <c r="G20" s="34" t="s">
        <v>72</v>
      </c>
    </row>
    <row r="21" spans="1:7" x14ac:dyDescent="0.25">
      <c r="B21" s="31" t="s">
        <v>6</v>
      </c>
      <c r="C21" s="43" t="s">
        <v>7</v>
      </c>
      <c r="D21" s="43" t="s">
        <v>6</v>
      </c>
      <c r="E21" s="43" t="s">
        <v>4</v>
      </c>
      <c r="F21" s="43" t="s">
        <v>6</v>
      </c>
      <c r="G21" s="38" t="s">
        <v>6</v>
      </c>
    </row>
    <row r="22" spans="1:7" ht="15.75" thickBot="1" x14ac:dyDescent="0.3">
      <c r="B22" s="45" t="s">
        <v>72</v>
      </c>
      <c r="C22" s="46" t="s">
        <v>6</v>
      </c>
      <c r="D22" s="46" t="s">
        <v>4</v>
      </c>
      <c r="E22" s="46" t="s">
        <v>6</v>
      </c>
      <c r="F22" s="46" t="s">
        <v>5</v>
      </c>
      <c r="G22" s="47" t="s">
        <v>6</v>
      </c>
    </row>
    <row r="23" spans="1:7" s="29" customFormat="1" ht="14.25" x14ac:dyDescent="0.2">
      <c r="A23" s="29" t="s">
        <v>73</v>
      </c>
      <c r="B23" s="48">
        <v>8</v>
      </c>
      <c r="C23" s="48">
        <f>20-C24-C25</f>
        <v>12</v>
      </c>
      <c r="D23" s="48">
        <f t="shared" ref="D23:G23" si="0">20-D24-D25</f>
        <v>9</v>
      </c>
      <c r="E23" s="29">
        <f t="shared" si="0"/>
        <v>11</v>
      </c>
      <c r="F23" s="48">
        <f t="shared" si="0"/>
        <v>12</v>
      </c>
      <c r="G23" s="48">
        <f t="shared" si="0"/>
        <v>8</v>
      </c>
    </row>
    <row r="24" spans="1:7" s="29" customFormat="1" ht="14.25" x14ac:dyDescent="0.2">
      <c r="A24" s="29" t="s">
        <v>74</v>
      </c>
      <c r="B24" s="29">
        <v>12</v>
      </c>
      <c r="C24" s="29">
        <f>COUNTIF(C3:C22,"*Disagree")</f>
        <v>5</v>
      </c>
      <c r="D24" s="29">
        <f t="shared" ref="D24:G24" si="1">COUNTIF(D3:D22,"*Disagree")</f>
        <v>7</v>
      </c>
      <c r="E24" s="48">
        <f t="shared" si="1"/>
        <v>3</v>
      </c>
      <c r="F24" s="29">
        <f t="shared" si="1"/>
        <v>5</v>
      </c>
      <c r="G24" s="29">
        <f t="shared" si="1"/>
        <v>9</v>
      </c>
    </row>
    <row r="25" spans="1:7" s="29" customFormat="1" ht="14.25" x14ac:dyDescent="0.2">
      <c r="A25" s="29" t="s">
        <v>4</v>
      </c>
      <c r="B25" s="29">
        <v>0</v>
      </c>
      <c r="C25" s="29">
        <f>COUNTIF(C3:C22,"Neutral")</f>
        <v>3</v>
      </c>
      <c r="D25" s="29">
        <f t="shared" ref="D25:G25" si="2">COUNTIF(D3:D22,"Neutral")</f>
        <v>4</v>
      </c>
      <c r="E25" s="29">
        <f t="shared" si="2"/>
        <v>6</v>
      </c>
      <c r="F25" s="29">
        <f t="shared" si="2"/>
        <v>3</v>
      </c>
      <c r="G25" s="29">
        <f t="shared" si="2"/>
        <v>3</v>
      </c>
    </row>
    <row r="33" spans="10:12" s="29" customFormat="1" ht="14.25" x14ac:dyDescent="0.2">
      <c r="J33" s="49"/>
      <c r="K33" s="49"/>
      <c r="L33" s="49"/>
    </row>
    <row r="34" spans="10:12" s="29" customFormat="1" ht="14.25" x14ac:dyDescent="0.2">
      <c r="J34" s="49"/>
      <c r="K34" s="49"/>
      <c r="L34" s="49"/>
    </row>
    <row r="35" spans="10:12" s="29" customFormat="1" ht="14.25" x14ac:dyDescent="0.2">
      <c r="J35" s="49"/>
      <c r="K35" s="49"/>
      <c r="L35" s="49"/>
    </row>
    <row r="36" spans="10:12" s="29" customFormat="1" ht="14.25" x14ac:dyDescent="0.2">
      <c r="J36" s="49"/>
      <c r="K36" s="49"/>
      <c r="L36" s="49"/>
    </row>
    <row r="37" spans="10:12" s="29" customFormat="1" ht="14.25" x14ac:dyDescent="0.2">
      <c r="J37" s="49"/>
      <c r="K37" s="49"/>
      <c r="L37" s="49"/>
    </row>
    <row r="38" spans="10:12" s="29" customFormat="1" ht="14.25" x14ac:dyDescent="0.2">
      <c r="J38" s="49"/>
      <c r="K38" s="49"/>
      <c r="L38" s="49"/>
    </row>
    <row r="39" spans="10:12" s="29" customFormat="1" ht="14.25" x14ac:dyDescent="0.2">
      <c r="J39" s="49"/>
      <c r="K39" s="49"/>
      <c r="L39" s="4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17AD6-2908-485A-9F95-6F2EA9F198E1}">
  <dimension ref="A1"/>
  <sheetViews>
    <sheetView zoomScaleNormal="100" workbookViewId="0">
      <selection activeCell="O23" sqref="O23"/>
    </sheetView>
  </sheetViews>
  <sheetFormatPr defaultRowHeight="15" x14ac:dyDescent="0.25"/>
  <sheetData/>
  <sortState xmlns:xlrd2="http://schemas.microsoft.com/office/spreadsheetml/2017/richdata2" ref="C19:C37">
    <sortCondition ref="C18:C37"/>
  </sortState>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94950-DD16-465E-A139-5D7EF2EC215E}">
  <dimension ref="A2:O35"/>
  <sheetViews>
    <sheetView tabSelected="1" zoomScale="85" zoomScaleNormal="85" workbookViewId="0">
      <selection activeCell="O30" sqref="O30"/>
    </sheetView>
  </sheetViews>
  <sheetFormatPr defaultRowHeight="15" x14ac:dyDescent="0.25"/>
  <cols>
    <col min="3" max="3" width="16.28515625" customWidth="1"/>
    <col min="4" max="4" width="13.28515625" customWidth="1"/>
    <col min="6" max="6" width="13.7109375" customWidth="1"/>
    <col min="7" max="7" width="15.28515625" customWidth="1"/>
  </cols>
  <sheetData>
    <row r="2" spans="1:8" x14ac:dyDescent="0.25">
      <c r="B2" s="135" t="s">
        <v>77</v>
      </c>
      <c r="C2" s="135"/>
      <c r="D2" s="135"/>
      <c r="E2" s="135"/>
    </row>
    <row r="4" spans="1:8" ht="15.75" thickBot="1" x14ac:dyDescent="0.3"/>
    <row r="5" spans="1:8" x14ac:dyDescent="0.25">
      <c r="A5" s="29"/>
      <c r="B5" s="130" t="s">
        <v>75</v>
      </c>
      <c r="C5" s="131"/>
      <c r="D5" s="130" t="s">
        <v>64</v>
      </c>
      <c r="E5" s="131"/>
      <c r="F5" s="130" t="s">
        <v>12</v>
      </c>
      <c r="G5" s="131"/>
      <c r="H5" s="29"/>
    </row>
    <row r="6" spans="1:8" ht="15.75" thickBot="1" x14ac:dyDescent="0.3">
      <c r="A6" s="29"/>
      <c r="B6" s="132"/>
      <c r="C6" s="133"/>
      <c r="D6" s="132"/>
      <c r="E6" s="133"/>
      <c r="F6" s="132"/>
      <c r="G6" s="133"/>
      <c r="H6" s="29"/>
    </row>
    <row r="7" spans="1:8" s="56" customFormat="1" x14ac:dyDescent="0.25">
      <c r="A7" s="49"/>
      <c r="B7" s="54" t="s">
        <v>9</v>
      </c>
      <c r="C7" s="55" t="s">
        <v>76</v>
      </c>
      <c r="D7" s="54" t="s">
        <v>9</v>
      </c>
      <c r="E7" s="55" t="s">
        <v>76</v>
      </c>
      <c r="F7" s="54" t="s">
        <v>9</v>
      </c>
      <c r="G7" s="55" t="s">
        <v>76</v>
      </c>
      <c r="H7" s="49"/>
    </row>
    <row r="8" spans="1:8" x14ac:dyDescent="0.25">
      <c r="A8" s="29">
        <v>1</v>
      </c>
      <c r="B8" s="63">
        <v>0</v>
      </c>
      <c r="C8" s="64">
        <v>0</v>
      </c>
      <c r="D8" s="65">
        <v>0</v>
      </c>
      <c r="E8" s="66">
        <v>0</v>
      </c>
      <c r="F8" s="63">
        <v>8.5</v>
      </c>
      <c r="G8" s="66">
        <v>11</v>
      </c>
      <c r="H8" s="29"/>
    </row>
    <row r="9" spans="1:8" x14ac:dyDescent="0.25">
      <c r="A9" s="29">
        <v>2</v>
      </c>
      <c r="B9" s="67">
        <v>0</v>
      </c>
      <c r="C9" s="64">
        <v>0</v>
      </c>
      <c r="D9" s="63">
        <v>2</v>
      </c>
      <c r="E9" s="66">
        <v>1</v>
      </c>
      <c r="F9" s="65">
        <v>15.5</v>
      </c>
      <c r="G9" s="68">
        <v>13.5</v>
      </c>
      <c r="H9" s="29"/>
    </row>
    <row r="10" spans="1:8" x14ac:dyDescent="0.25">
      <c r="A10" s="29">
        <v>3</v>
      </c>
      <c r="B10" s="67">
        <v>0</v>
      </c>
      <c r="C10" s="69">
        <v>0</v>
      </c>
      <c r="D10" s="65">
        <v>2</v>
      </c>
      <c r="E10" s="66">
        <v>2</v>
      </c>
      <c r="F10" s="49">
        <v>16</v>
      </c>
      <c r="G10" s="68">
        <v>13.5</v>
      </c>
      <c r="H10" s="29"/>
    </row>
    <row r="11" spans="1:8" ht="15.75" thickBot="1" x14ac:dyDescent="0.3">
      <c r="A11" s="29">
        <v>4</v>
      </c>
      <c r="B11" s="70">
        <v>1</v>
      </c>
      <c r="C11" s="71">
        <v>0</v>
      </c>
      <c r="D11" s="72">
        <v>2</v>
      </c>
      <c r="E11" s="73">
        <v>2.5</v>
      </c>
      <c r="F11" s="74">
        <v>16</v>
      </c>
      <c r="G11" s="75">
        <v>14</v>
      </c>
      <c r="H11" s="29"/>
    </row>
    <row r="12" spans="1:8" x14ac:dyDescent="0.25">
      <c r="A12" s="29">
        <v>5</v>
      </c>
      <c r="B12" s="76">
        <v>1</v>
      </c>
      <c r="C12" s="77">
        <v>0</v>
      </c>
      <c r="D12" s="78">
        <v>2</v>
      </c>
      <c r="E12" s="79">
        <v>2.5</v>
      </c>
      <c r="F12" s="80">
        <v>17</v>
      </c>
      <c r="G12" s="81">
        <v>17</v>
      </c>
      <c r="H12" s="50" t="s">
        <v>20</v>
      </c>
    </row>
    <row r="13" spans="1:8" ht="15.75" thickBot="1" x14ac:dyDescent="0.3">
      <c r="A13" s="29">
        <v>6</v>
      </c>
      <c r="B13" s="82">
        <v>1</v>
      </c>
      <c r="C13" s="83">
        <v>0.5</v>
      </c>
      <c r="D13" s="84">
        <v>2.5</v>
      </c>
      <c r="E13" s="85">
        <v>4</v>
      </c>
      <c r="F13" s="86">
        <v>18</v>
      </c>
      <c r="G13" s="87">
        <v>17.5</v>
      </c>
      <c r="H13" s="50"/>
    </row>
    <row r="14" spans="1:8" x14ac:dyDescent="0.25">
      <c r="A14" s="29">
        <v>7</v>
      </c>
      <c r="B14" s="88">
        <v>1.5</v>
      </c>
      <c r="C14" s="89">
        <v>1</v>
      </c>
      <c r="D14" s="90">
        <v>3</v>
      </c>
      <c r="E14" s="91">
        <v>4</v>
      </c>
      <c r="F14" s="90">
        <v>19</v>
      </c>
      <c r="G14" s="92">
        <v>17.5</v>
      </c>
      <c r="H14" s="29"/>
    </row>
    <row r="15" spans="1:8" x14ac:dyDescent="0.25">
      <c r="A15" s="29">
        <v>8</v>
      </c>
      <c r="B15" s="67">
        <v>2</v>
      </c>
      <c r="C15" s="69">
        <v>1</v>
      </c>
      <c r="D15" s="63">
        <v>3.5</v>
      </c>
      <c r="E15" s="66">
        <v>4.5</v>
      </c>
      <c r="F15" s="65">
        <v>19.5</v>
      </c>
      <c r="G15" s="66">
        <v>18</v>
      </c>
      <c r="H15" s="29"/>
    </row>
    <row r="16" spans="1:8" ht="15.75" thickBot="1" x14ac:dyDescent="0.3">
      <c r="A16" s="29">
        <v>9</v>
      </c>
      <c r="B16" s="72">
        <v>2.5</v>
      </c>
      <c r="C16" s="71">
        <v>1</v>
      </c>
      <c r="D16" s="72">
        <v>4</v>
      </c>
      <c r="E16" s="73">
        <v>4.5</v>
      </c>
      <c r="F16" s="74">
        <v>20</v>
      </c>
      <c r="G16" s="75">
        <v>18.5</v>
      </c>
      <c r="H16" s="29"/>
    </row>
    <row r="17" spans="1:15" x14ac:dyDescent="0.25">
      <c r="A17" s="29">
        <v>10</v>
      </c>
      <c r="B17" s="93">
        <v>3</v>
      </c>
      <c r="C17" s="94">
        <v>1.5</v>
      </c>
      <c r="D17" s="95">
        <v>4</v>
      </c>
      <c r="E17" s="96">
        <v>4.5</v>
      </c>
      <c r="F17" s="95">
        <v>20.5</v>
      </c>
      <c r="G17" s="97">
        <v>18.5</v>
      </c>
      <c r="H17" s="51" t="s">
        <v>23</v>
      </c>
    </row>
    <row r="18" spans="1:15" ht="15.75" thickBot="1" x14ac:dyDescent="0.3">
      <c r="A18" s="29">
        <v>11</v>
      </c>
      <c r="B18" s="98">
        <v>3.5</v>
      </c>
      <c r="C18" s="99">
        <v>2</v>
      </c>
      <c r="D18" s="100">
        <v>4</v>
      </c>
      <c r="E18" s="101">
        <v>6.5</v>
      </c>
      <c r="F18" s="102">
        <v>21.5</v>
      </c>
      <c r="G18" s="103">
        <v>19</v>
      </c>
      <c r="H18" s="51"/>
    </row>
    <row r="19" spans="1:15" x14ac:dyDescent="0.25">
      <c r="A19" s="29">
        <v>12</v>
      </c>
      <c r="B19" s="90">
        <v>4</v>
      </c>
      <c r="C19" s="104">
        <v>2</v>
      </c>
      <c r="D19" s="105">
        <v>4.5</v>
      </c>
      <c r="E19" s="106">
        <v>7</v>
      </c>
      <c r="F19" s="105">
        <v>21.5</v>
      </c>
      <c r="G19" s="91">
        <v>19.5</v>
      </c>
      <c r="H19" s="29"/>
    </row>
    <row r="20" spans="1:15" x14ac:dyDescent="0.25">
      <c r="A20" s="29">
        <v>13</v>
      </c>
      <c r="B20" s="63">
        <v>4</v>
      </c>
      <c r="C20" s="69">
        <v>2</v>
      </c>
      <c r="D20" s="65">
        <v>5</v>
      </c>
      <c r="E20" s="66">
        <v>7.5</v>
      </c>
      <c r="F20" s="63">
        <v>23.5</v>
      </c>
      <c r="G20" s="66">
        <v>20</v>
      </c>
      <c r="H20" s="29"/>
    </row>
    <row r="21" spans="1:15" ht="15.75" thickBot="1" x14ac:dyDescent="0.3">
      <c r="A21" s="29">
        <v>14</v>
      </c>
      <c r="B21" s="70">
        <v>4.5</v>
      </c>
      <c r="C21" s="107">
        <v>2</v>
      </c>
      <c r="D21" s="72">
        <v>5.5</v>
      </c>
      <c r="E21" s="75">
        <v>9.5</v>
      </c>
      <c r="F21" s="72">
        <v>26</v>
      </c>
      <c r="G21" s="73">
        <v>21</v>
      </c>
      <c r="H21" s="29"/>
    </row>
    <row r="22" spans="1:15" x14ac:dyDescent="0.25">
      <c r="A22" s="29">
        <v>15</v>
      </c>
      <c r="B22" s="108">
        <v>5</v>
      </c>
      <c r="C22" s="109">
        <v>2.5</v>
      </c>
      <c r="D22" s="110">
        <v>6</v>
      </c>
      <c r="E22" s="109">
        <v>10</v>
      </c>
      <c r="F22" s="109">
        <v>26.5</v>
      </c>
      <c r="G22" s="111">
        <v>21</v>
      </c>
      <c r="H22" s="52" t="s">
        <v>21</v>
      </c>
    </row>
    <row r="23" spans="1:15" ht="15.75" thickBot="1" x14ac:dyDescent="0.3">
      <c r="A23" s="29">
        <v>16</v>
      </c>
      <c r="B23" s="112">
        <v>5.5</v>
      </c>
      <c r="C23" s="113">
        <v>2.5</v>
      </c>
      <c r="D23" s="114">
        <v>7</v>
      </c>
      <c r="E23" s="114">
        <v>10.5</v>
      </c>
      <c r="F23" s="114">
        <v>26.5</v>
      </c>
      <c r="G23" s="115">
        <v>23</v>
      </c>
      <c r="H23" s="52"/>
    </row>
    <row r="24" spans="1:15" x14ac:dyDescent="0.25">
      <c r="A24" s="29">
        <v>17</v>
      </c>
      <c r="B24" s="88">
        <v>5.5</v>
      </c>
      <c r="C24" s="89">
        <v>4</v>
      </c>
      <c r="D24" s="90">
        <v>7</v>
      </c>
      <c r="E24" s="92">
        <v>12</v>
      </c>
      <c r="F24" s="90">
        <v>30</v>
      </c>
      <c r="G24" s="91">
        <v>23</v>
      </c>
      <c r="H24" s="29"/>
    </row>
    <row r="25" spans="1:15" x14ac:dyDescent="0.25">
      <c r="A25" s="29">
        <v>18</v>
      </c>
      <c r="B25" s="67">
        <v>6</v>
      </c>
      <c r="C25" s="69">
        <v>4</v>
      </c>
      <c r="D25" s="65">
        <v>8</v>
      </c>
      <c r="E25" s="68">
        <v>13</v>
      </c>
      <c r="F25" s="65">
        <v>31.5</v>
      </c>
      <c r="G25" s="68">
        <v>27.5</v>
      </c>
      <c r="H25" s="29"/>
    </row>
    <row r="26" spans="1:15" x14ac:dyDescent="0.25">
      <c r="A26" s="29">
        <v>19</v>
      </c>
      <c r="B26" s="63">
        <v>7</v>
      </c>
      <c r="C26" s="69">
        <v>5</v>
      </c>
      <c r="D26" s="65">
        <v>8</v>
      </c>
      <c r="E26" s="68">
        <v>14</v>
      </c>
      <c r="F26" s="65">
        <v>34</v>
      </c>
      <c r="G26" s="116">
        <v>30.5</v>
      </c>
      <c r="H26" s="29"/>
    </row>
    <row r="27" spans="1:15" ht="15.75" thickBot="1" x14ac:dyDescent="0.3">
      <c r="A27" s="29">
        <v>20</v>
      </c>
      <c r="B27" s="117">
        <v>8</v>
      </c>
      <c r="C27" s="118">
        <v>6.5</v>
      </c>
      <c r="D27" s="117">
        <v>12.5</v>
      </c>
      <c r="E27" s="119">
        <v>15.5</v>
      </c>
      <c r="F27" s="117">
        <v>35.5</v>
      </c>
      <c r="G27" s="120">
        <v>36</v>
      </c>
      <c r="H27" s="29"/>
    </row>
    <row r="28" spans="1:15" x14ac:dyDescent="0.25">
      <c r="A28" s="53" t="s">
        <v>25</v>
      </c>
      <c r="B28" s="121">
        <v>0</v>
      </c>
      <c r="C28" s="121">
        <v>0</v>
      </c>
      <c r="D28" s="122">
        <v>0</v>
      </c>
      <c r="E28" s="122">
        <v>0</v>
      </c>
      <c r="F28" s="121">
        <v>8.5</v>
      </c>
      <c r="G28" s="122">
        <v>11</v>
      </c>
      <c r="H28" s="29"/>
    </row>
    <row r="29" spans="1:15" x14ac:dyDescent="0.25">
      <c r="A29" s="53" t="s">
        <v>20</v>
      </c>
      <c r="B29" s="123">
        <f t="shared" ref="B29:G29" si="0">(B12+B13)/2</f>
        <v>1</v>
      </c>
      <c r="C29" s="123">
        <f t="shared" si="0"/>
        <v>0.25</v>
      </c>
      <c r="D29" s="123">
        <f t="shared" si="0"/>
        <v>2.25</v>
      </c>
      <c r="E29" s="123">
        <f t="shared" si="0"/>
        <v>3.25</v>
      </c>
      <c r="F29" s="123">
        <f t="shared" si="0"/>
        <v>17.5</v>
      </c>
      <c r="G29" s="123">
        <f t="shared" si="0"/>
        <v>17.25</v>
      </c>
      <c r="H29" s="29"/>
    </row>
    <row r="30" spans="1:15" x14ac:dyDescent="0.25">
      <c r="A30" s="53" t="s">
        <v>13</v>
      </c>
      <c r="B30" s="123">
        <f t="shared" ref="B30:G30" si="1">(B17+B18)/2</f>
        <v>3.25</v>
      </c>
      <c r="C30" s="123">
        <f t="shared" si="1"/>
        <v>1.75</v>
      </c>
      <c r="D30" s="123">
        <f t="shared" si="1"/>
        <v>4</v>
      </c>
      <c r="E30" s="123">
        <f t="shared" si="1"/>
        <v>5.5</v>
      </c>
      <c r="F30" s="123">
        <f t="shared" si="1"/>
        <v>21</v>
      </c>
      <c r="G30" s="123">
        <f t="shared" si="1"/>
        <v>18.75</v>
      </c>
      <c r="H30" s="29"/>
      <c r="O30" s="11"/>
    </row>
    <row r="31" spans="1:15" x14ac:dyDescent="0.25">
      <c r="A31" s="53" t="s">
        <v>21</v>
      </c>
      <c r="B31" s="123">
        <f>(B22+B23)/2</f>
        <v>5.25</v>
      </c>
      <c r="C31" s="123">
        <f t="shared" ref="C31:G31" si="2">(C22+C23)/2</f>
        <v>2.5</v>
      </c>
      <c r="D31" s="123">
        <f t="shared" si="2"/>
        <v>6.5</v>
      </c>
      <c r="E31" s="123">
        <f t="shared" si="2"/>
        <v>10.25</v>
      </c>
      <c r="F31" s="123">
        <f t="shared" si="2"/>
        <v>26.5</v>
      </c>
      <c r="G31" s="123">
        <f t="shared" si="2"/>
        <v>22</v>
      </c>
      <c r="H31" s="29"/>
    </row>
    <row r="32" spans="1:15" x14ac:dyDescent="0.25">
      <c r="A32" s="53" t="s">
        <v>24</v>
      </c>
      <c r="B32" s="121">
        <v>8</v>
      </c>
      <c r="C32" s="121">
        <v>6.5</v>
      </c>
      <c r="D32" s="121">
        <v>12.5</v>
      </c>
      <c r="E32" s="122">
        <v>15.5</v>
      </c>
      <c r="F32" s="121">
        <v>35.5</v>
      </c>
      <c r="G32" s="122">
        <v>36</v>
      </c>
      <c r="H32" s="29"/>
    </row>
    <row r="33" spans="1:8" x14ac:dyDescent="0.25">
      <c r="A33" s="53" t="s">
        <v>22</v>
      </c>
      <c r="B33" s="123">
        <f t="shared" ref="B33:G33" si="3">B31-B29</f>
        <v>4.25</v>
      </c>
      <c r="C33" s="123">
        <f t="shared" si="3"/>
        <v>2.25</v>
      </c>
      <c r="D33" s="123">
        <f t="shared" si="3"/>
        <v>4.25</v>
      </c>
      <c r="E33" s="123">
        <f t="shared" si="3"/>
        <v>7</v>
      </c>
      <c r="F33" s="123">
        <f t="shared" si="3"/>
        <v>9</v>
      </c>
      <c r="G33" s="123">
        <f t="shared" si="3"/>
        <v>4.75</v>
      </c>
      <c r="H33" s="29"/>
    </row>
    <row r="34" spans="1:8" x14ac:dyDescent="0.25">
      <c r="A34" s="53" t="s">
        <v>26</v>
      </c>
      <c r="B34" s="123">
        <f>B29-1.5*B33</f>
        <v>-5.375</v>
      </c>
      <c r="C34" s="123">
        <f t="shared" ref="C34:G34" si="4">C29-1.5*C33</f>
        <v>-3.125</v>
      </c>
      <c r="D34" s="123">
        <f t="shared" si="4"/>
        <v>-4.125</v>
      </c>
      <c r="E34" s="123">
        <f t="shared" si="4"/>
        <v>-7.25</v>
      </c>
      <c r="F34" s="123">
        <f t="shared" si="4"/>
        <v>4</v>
      </c>
      <c r="G34" s="123">
        <f t="shared" si="4"/>
        <v>10.125</v>
      </c>
      <c r="H34" s="29"/>
    </row>
    <row r="35" spans="1:8" x14ac:dyDescent="0.25">
      <c r="A35" s="53" t="s">
        <v>27</v>
      </c>
      <c r="B35" s="123">
        <f>B31+1.5*B33</f>
        <v>11.625</v>
      </c>
      <c r="C35" s="123">
        <f t="shared" ref="C35:G35" si="5">C31+1.5*C33</f>
        <v>5.875</v>
      </c>
      <c r="D35" s="123">
        <f t="shared" si="5"/>
        <v>12.875</v>
      </c>
      <c r="E35" s="123">
        <f t="shared" si="5"/>
        <v>20.75</v>
      </c>
      <c r="F35" s="123">
        <f t="shared" si="5"/>
        <v>40</v>
      </c>
      <c r="G35" s="123">
        <f t="shared" si="5"/>
        <v>29.125</v>
      </c>
      <c r="H35" s="29"/>
    </row>
  </sheetData>
  <sortState xmlns:xlrd2="http://schemas.microsoft.com/office/spreadsheetml/2017/richdata2" ref="G9:G27">
    <sortCondition ref="G8:G27"/>
  </sortState>
  <mergeCells count="4">
    <mergeCell ref="B5:C6"/>
    <mergeCell ref="B2:E2"/>
    <mergeCell ref="D5:E6"/>
    <mergeCell ref="F5:G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8E46D-5B2B-4E9B-A431-9B4BA174ACCE}">
  <dimension ref="A1:A25"/>
  <sheetViews>
    <sheetView zoomScale="70" zoomScaleNormal="70" workbookViewId="0">
      <selection activeCell="A5" sqref="A5"/>
    </sheetView>
  </sheetViews>
  <sheetFormatPr defaultColWidth="9.140625" defaultRowHeight="15" x14ac:dyDescent="0.25"/>
  <cols>
    <col min="1" max="1" width="144" style="19" customWidth="1"/>
    <col min="2" max="16384" width="9.140625" style="19"/>
  </cols>
  <sheetData>
    <row r="1" spans="1:1" ht="46.5" customHeight="1" x14ac:dyDescent="0.25">
      <c r="A1" s="18" t="s">
        <v>53</v>
      </c>
    </row>
    <row r="2" spans="1:1" ht="51.75" customHeight="1" x14ac:dyDescent="0.25">
      <c r="A2" s="20" t="s">
        <v>54</v>
      </c>
    </row>
    <row r="3" spans="1:1" ht="51" customHeight="1" x14ac:dyDescent="0.25">
      <c r="A3" s="28" t="s">
        <v>55</v>
      </c>
    </row>
    <row r="4" spans="1:1" ht="39.75" customHeight="1" x14ac:dyDescent="0.25">
      <c r="A4" s="21" t="e" vm="1">
        <v>#VALUE!</v>
      </c>
    </row>
    <row r="5" spans="1:1" ht="41.25" customHeight="1" x14ac:dyDescent="0.25">
      <c r="A5" s="22" t="s">
        <v>56</v>
      </c>
    </row>
    <row r="6" spans="1:1" ht="24" customHeight="1" x14ac:dyDescent="0.25">
      <c r="A6" s="22" t="s">
        <v>57</v>
      </c>
    </row>
    <row r="7" spans="1:1" ht="29.25" customHeight="1" x14ac:dyDescent="0.25">
      <c r="A7" s="22" t="s">
        <v>58</v>
      </c>
    </row>
    <row r="8" spans="1:1" ht="24" customHeight="1" x14ac:dyDescent="0.25">
      <c r="A8" s="23" t="s">
        <v>59</v>
      </c>
    </row>
    <row r="9" spans="1:1" ht="29.25" x14ac:dyDescent="0.25">
      <c r="A9" s="23" t="s">
        <v>60</v>
      </c>
    </row>
    <row r="10" spans="1:1" ht="41.25" customHeight="1" x14ac:dyDescent="0.25">
      <c r="A10" s="24" t="s">
        <v>61</v>
      </c>
    </row>
    <row r="11" spans="1:1" ht="60.75" customHeight="1" x14ac:dyDescent="0.25">
      <c r="A11" s="25" t="s">
        <v>62</v>
      </c>
    </row>
    <row r="12" spans="1:1" ht="82.5" customHeight="1" x14ac:dyDescent="0.25">
      <c r="A12" s="26" t="s">
        <v>63</v>
      </c>
    </row>
    <row r="13" spans="1:1" x14ac:dyDescent="0.25">
      <c r="A13" s="27"/>
    </row>
    <row r="14" spans="1:1" x14ac:dyDescent="0.25">
      <c r="A14" s="27"/>
    </row>
    <row r="15" spans="1:1" x14ac:dyDescent="0.25">
      <c r="A15" s="27"/>
    </row>
    <row r="16" spans="1:1" x14ac:dyDescent="0.25">
      <c r="A16" s="27"/>
    </row>
    <row r="17" spans="1:1" x14ac:dyDescent="0.25">
      <c r="A17" s="27"/>
    </row>
    <row r="18" spans="1:1" x14ac:dyDescent="0.25">
      <c r="A18" s="27"/>
    </row>
    <row r="19" spans="1:1" x14ac:dyDescent="0.25">
      <c r="A19" s="27"/>
    </row>
    <row r="20" spans="1:1" x14ac:dyDescent="0.25">
      <c r="A20" s="27"/>
    </row>
    <row r="21" spans="1:1" x14ac:dyDescent="0.25">
      <c r="A21" s="27"/>
    </row>
    <row r="22" spans="1:1" x14ac:dyDescent="0.25">
      <c r="A22" s="27"/>
    </row>
    <row r="23" spans="1:1" x14ac:dyDescent="0.25">
      <c r="A23" s="27"/>
    </row>
    <row r="24" spans="1:1" x14ac:dyDescent="0.25">
      <c r="A24" s="27"/>
    </row>
    <row r="25" spans="1:1" x14ac:dyDescent="0.25">
      <c r="A25" s="27"/>
    </row>
  </sheetData>
  <hyperlinks>
    <hyperlink ref="A3" r:id="rId1" display="https://creativecommons.org/licenses/by/4.0/" xr:uid="{1F106292-A537-4BF0-B844-06F663258F48}"/>
    <hyperlink ref="A4" r:id="rId2" display="https://creativecommons.org/licenses/by/4.0/" xr:uid="{8A0B0011-95FF-421A-B8AF-6F18EDA4D90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5E080995292A458D08911AB2F9EE60" ma:contentTypeVersion="14" ma:contentTypeDescription="Create a new document." ma:contentTypeScope="" ma:versionID="975ddda72fd53fa907a1850f0c62e65e">
  <xsd:schema xmlns:xsd="http://www.w3.org/2001/XMLSchema" xmlns:xs="http://www.w3.org/2001/XMLSchema" xmlns:p="http://schemas.microsoft.com/office/2006/metadata/properties" xmlns:ns2="0d94be99-a0f6-44e7-93d1-7f56be2e14d5" xmlns:ns3="8c6f0761-0ef4-4d3b-8fe8-3b60dff82ea3" targetNamespace="http://schemas.microsoft.com/office/2006/metadata/properties" ma:root="true" ma:fieldsID="3124d994bfd16314df04b4bffaff3696" ns2:_="" ns3:_="">
    <xsd:import namespace="0d94be99-a0f6-44e7-93d1-7f56be2e14d5"/>
    <xsd:import namespace="8c6f0761-0ef4-4d3b-8fe8-3b60dff82e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94be99-a0f6-44e7-93d1-7f56be2e14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1f47cd6-212f-4ea2-b6af-f1d1e47bdba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6f0761-0ef4-4d3b-8fe8-3b60dff82ea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ac47464-5fdf-40a8-8052-50f181b1a3f2}" ma:internalName="TaxCatchAll" ma:showField="CatchAllData" ma:web="8c6f0761-0ef4-4d3b-8fe8-3b60dff82e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d94be99-a0f6-44e7-93d1-7f56be2e14d5">
      <Terms xmlns="http://schemas.microsoft.com/office/infopath/2007/PartnerControls"/>
    </lcf76f155ced4ddcb4097134ff3c332f>
    <TaxCatchAll xmlns="8c6f0761-0ef4-4d3b-8fe8-3b60dff82ea3" xsi:nil="true"/>
  </documentManagement>
</p:properties>
</file>

<file path=customXml/itemProps1.xml><?xml version="1.0" encoding="utf-8"?>
<ds:datastoreItem xmlns:ds="http://schemas.openxmlformats.org/officeDocument/2006/customXml" ds:itemID="{A7E2FEB8-6175-4B50-8BE2-F1F340F460FB}">
  <ds:schemaRefs>
    <ds:schemaRef ds:uri="http://schemas.microsoft.com/sharepoint/v3/contenttype/forms"/>
  </ds:schemaRefs>
</ds:datastoreItem>
</file>

<file path=customXml/itemProps2.xml><?xml version="1.0" encoding="utf-8"?>
<ds:datastoreItem xmlns:ds="http://schemas.openxmlformats.org/officeDocument/2006/customXml" ds:itemID="{96006D78-991A-478E-A13A-59594BA4B2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94be99-a0f6-44e7-93d1-7f56be2e14d5"/>
    <ds:schemaRef ds:uri="8c6f0761-0ef4-4d3b-8fe8-3b60dff82e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CB8443-B93F-4CA0-8292-1E29B0DE2176}">
  <ds:schemaRefs>
    <ds:schemaRef ds:uri="http://schemas.microsoft.com/office/2006/documentManagement/types"/>
    <ds:schemaRef ds:uri="0d94be99-a0f6-44e7-93d1-7f56be2e14d5"/>
    <ds:schemaRef ds:uri="http://schemas.openxmlformats.org/package/2006/metadata/core-properties"/>
    <ds:schemaRef ds:uri="http://www.w3.org/XML/1998/namespace"/>
    <ds:schemaRef ds:uri="http://purl.org/dc/terms/"/>
    <ds:schemaRef ds:uri="http://purl.org/dc/elements/1.1/"/>
    <ds:schemaRef ds:uri="http://purl.org/dc/dcmitype/"/>
    <ds:schemaRef ds:uri="http://schemas.microsoft.com/office/infopath/2007/PartnerControls"/>
    <ds:schemaRef ds:uri="8c6f0761-0ef4-4d3b-8fe8-3b60dff82ea3"/>
    <ds:schemaRef ds:uri="http://schemas.microsoft.com/office/2006/metadata/properties"/>
  </ds:schemaRefs>
</ds:datastoreItem>
</file>

<file path=docMetadata/LabelInfo.xml><?xml version="1.0" encoding="utf-8"?>
<clbl:labelList xmlns:clbl="http://schemas.microsoft.com/office/2020/mipLabelMetadata">
  <clbl:label id="{b603dfd7-d93a-4381-a340-2995d8282205}" enabled="1" method="Standard" siteId="{05a0e69a-418a-47c1-9c25-9387261bf9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Final tables</vt:lpstr>
      <vt:lpstr>Wellbeing</vt:lpstr>
      <vt:lpstr>Graphs</vt:lpstr>
      <vt:lpstr>Calculating the median and IQR</vt:lpstr>
      <vt:lpstr>Copyright page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Sample solution data and spreadsheet  – Getting healthy – Mathematics Standard, Stage 6</dc:title>
  <dc:subject/>
  <dc:creator>NSW Department of Education</dc:creator>
  <cp:keywords/>
  <dc:description/>
  <cp:revision/>
  <dcterms:created xsi:type="dcterms:W3CDTF">2026-03-05T04:49:37Z</dcterms:created>
  <dcterms:modified xsi:type="dcterms:W3CDTF">2026-05-11T01:58:22Z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3dfd7-d93a-4381-a340-2995d8282205_Enabled">
    <vt:lpwstr>true</vt:lpwstr>
  </property>
  <property fmtid="{D5CDD505-2E9C-101B-9397-08002B2CF9AE}" pid="3" name="MSIP_Label_b603dfd7-d93a-4381-a340-2995d8282205_SetDate">
    <vt:lpwstr>2026-03-05T04:49:48Z</vt:lpwstr>
  </property>
  <property fmtid="{D5CDD505-2E9C-101B-9397-08002B2CF9AE}" pid="4" name="MSIP_Label_b603dfd7-d93a-4381-a340-2995d8282205_Method">
    <vt:lpwstr>Standard</vt:lpwstr>
  </property>
  <property fmtid="{D5CDD505-2E9C-101B-9397-08002B2CF9AE}" pid="5" name="MSIP_Label_b603dfd7-d93a-4381-a340-2995d8282205_Name">
    <vt:lpwstr>OFFICIAL</vt:lpwstr>
  </property>
  <property fmtid="{D5CDD505-2E9C-101B-9397-08002B2CF9AE}" pid="6" name="MSIP_Label_b603dfd7-d93a-4381-a340-2995d8282205_SiteId">
    <vt:lpwstr>05a0e69a-418a-47c1-9c25-9387261bf991</vt:lpwstr>
  </property>
  <property fmtid="{D5CDD505-2E9C-101B-9397-08002B2CF9AE}" pid="7" name="MSIP_Label_b603dfd7-d93a-4381-a340-2995d8282205_ActionId">
    <vt:lpwstr>da1cce5e-1bb9-401f-95de-a0d4e82a8193</vt:lpwstr>
  </property>
  <property fmtid="{D5CDD505-2E9C-101B-9397-08002B2CF9AE}" pid="8" name="MSIP_Label_b603dfd7-d93a-4381-a340-2995d8282205_ContentBits">
    <vt:lpwstr>0</vt:lpwstr>
  </property>
  <property fmtid="{D5CDD505-2E9C-101B-9397-08002B2CF9AE}" pid="9" name="MSIP_Label_b603dfd7-d93a-4381-a340-2995d8282205_Tag">
    <vt:lpwstr>10, 3, 0, 2</vt:lpwstr>
  </property>
  <property fmtid="{D5CDD505-2E9C-101B-9397-08002B2CF9AE}" pid="10" name="ContentTypeId">
    <vt:lpwstr>0x010100655E080995292A458D08911AB2F9EE60</vt:lpwstr>
  </property>
  <property fmtid="{D5CDD505-2E9C-101B-9397-08002B2CF9AE}" pid="11" name="MediaServiceImageTags">
    <vt:lpwstr/>
  </property>
</Properties>
</file>